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\areas\lsb\DEE_CII\DESTAQUES\Destaques_FichBase\LINK_FIR\"/>
    </mc:Choice>
  </mc:AlternateContent>
  <xr:revisionPtr revIDLastSave="0" documentId="13_ncr:1_{B3992226-4D03-40B7-820E-C9927D31EBE8}" xr6:coauthVersionLast="47" xr6:coauthVersionMax="47" xr10:uidLastSave="{00000000-0000-0000-0000-000000000000}"/>
  <bookViews>
    <workbookView xWindow="-108" yWindow="-108" windowWidth="23256" windowHeight="12456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7" l="1"/>
  <c r="I21" i="27"/>
  <c r="I16" i="27"/>
  <c r="I22" i="27"/>
  <c r="I18" i="27"/>
  <c r="I19" i="27"/>
  <c r="I13" i="27"/>
  <c r="I12" i="27"/>
  <c r="I17" i="27"/>
  <c r="I20" i="27"/>
  <c r="I14" i="27"/>
  <c r="O14" i="18" l="1"/>
  <c r="O13" i="18"/>
  <c r="O9" i="18"/>
  <c r="O8" i="18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K11" i="18" l="1"/>
  <c r="E247" i="18" l="1"/>
  <c r="E246" i="18"/>
  <c r="E244" i="18"/>
  <c r="E241" i="18"/>
  <c r="E236" i="18"/>
  <c r="E238" i="18"/>
  <c r="E151" i="18"/>
  <c r="E222" i="18"/>
  <c r="J11" i="18"/>
  <c r="G247" i="18" l="1"/>
  <c r="I247" i="18"/>
  <c r="C247" i="18"/>
  <c r="C246" i="18"/>
  <c r="C244" i="18"/>
  <c r="I246" i="18"/>
  <c r="G246" i="18"/>
  <c r="C239" i="18"/>
  <c r="C241" i="18"/>
  <c r="I238" i="18"/>
  <c r="I239" i="18"/>
  <c r="C238" i="18"/>
  <c r="C237" i="18"/>
  <c r="G237" i="18"/>
  <c r="G236" i="18"/>
  <c r="C142" i="18"/>
  <c r="C167" i="18"/>
  <c r="G222" i="18"/>
  <c r="C222" i="18"/>
  <c r="C150" i="18"/>
  <c r="L27" i="29"/>
  <c r="J27" i="29"/>
  <c r="J27" i="30" l="1"/>
  <c r="L27" i="30"/>
  <c r="K8" i="18" l="1"/>
  <c r="O25" i="26" l="1"/>
  <c r="M25" i="26"/>
  <c r="M27" i="26"/>
  <c r="O27" i="26"/>
  <c r="M44" i="26"/>
  <c r="M30" i="26"/>
  <c r="O30" i="26"/>
  <c r="O47" i="26"/>
  <c r="M47" i="26"/>
  <c r="O33" i="26"/>
  <c r="M33" i="26"/>
  <c r="G30" i="27"/>
  <c r="I30" i="27"/>
  <c r="I28" i="27"/>
  <c r="G28" i="27"/>
  <c r="G45" i="27"/>
  <c r="I45" i="27"/>
  <c r="G44" i="27"/>
  <c r="G31" i="27"/>
  <c r="I31" i="27"/>
  <c r="G26" i="27"/>
  <c r="I26" i="27"/>
  <c r="I33" i="27"/>
  <c r="G33" i="27"/>
  <c r="G27" i="27"/>
  <c r="I27" i="27"/>
  <c r="I25" i="26"/>
  <c r="G25" i="26"/>
  <c r="G44" i="26"/>
  <c r="G25" i="27"/>
  <c r="I25" i="27"/>
  <c r="G46" i="26"/>
  <c r="I46" i="26"/>
  <c r="G32" i="26"/>
  <c r="I32" i="26"/>
  <c r="O26" i="27"/>
  <c r="M26" i="27"/>
  <c r="O45" i="27"/>
  <c r="M45" i="27"/>
  <c r="O46" i="27"/>
  <c r="M46" i="27"/>
  <c r="M26" i="26"/>
  <c r="O26" i="26"/>
  <c r="M45" i="26"/>
  <c r="O45" i="26"/>
  <c r="M46" i="26"/>
  <c r="O46" i="26"/>
  <c r="G29" i="26"/>
  <c r="I29" i="26"/>
  <c r="I47" i="27"/>
  <c r="G47" i="27"/>
  <c r="G26" i="26"/>
  <c r="I26" i="26"/>
  <c r="G31" i="26"/>
  <c r="I31" i="26"/>
  <c r="G29" i="27"/>
  <c r="I29" i="27"/>
  <c r="G32" i="27"/>
  <c r="I32" i="27"/>
  <c r="O28" i="27"/>
  <c r="M28" i="27"/>
  <c r="O29" i="27"/>
  <c r="M29" i="27"/>
  <c r="O31" i="27"/>
  <c r="M31" i="27"/>
  <c r="O32" i="27"/>
  <c r="M32" i="27"/>
  <c r="O25" i="27"/>
  <c r="M25" i="27"/>
  <c r="M28" i="26"/>
  <c r="O28" i="26"/>
  <c r="O29" i="26"/>
  <c r="M29" i="26"/>
  <c r="M31" i="26"/>
  <c r="O31" i="26"/>
  <c r="O32" i="26"/>
  <c r="M32" i="26"/>
  <c r="G28" i="26"/>
  <c r="I28" i="26"/>
  <c r="I30" i="26"/>
  <c r="G30" i="26"/>
  <c r="G46" i="27"/>
  <c r="I46" i="27"/>
  <c r="G27" i="26"/>
  <c r="I27" i="26"/>
  <c r="G47" i="26"/>
  <c r="I47" i="26"/>
  <c r="I33" i="26"/>
  <c r="G33" i="26"/>
  <c r="G45" i="26"/>
  <c r="I45" i="26"/>
  <c r="M27" i="27"/>
  <c r="O27" i="27"/>
  <c r="M44" i="27"/>
  <c r="M30" i="27"/>
  <c r="O30" i="27"/>
  <c r="O47" i="27"/>
  <c r="M47" i="27"/>
  <c r="M33" i="27"/>
  <c r="O33" i="27"/>
  <c r="J26" i="30" l="1"/>
  <c r="L26" i="30"/>
  <c r="J26" i="29"/>
  <c r="L26" i="29"/>
  <c r="C236" i="18" l="1"/>
  <c r="C234" i="18"/>
  <c r="C81" i="18"/>
  <c r="C242" i="18"/>
  <c r="C225" i="18"/>
  <c r="C151" i="18"/>
  <c r="C114" i="18"/>
  <c r="C87" i="18"/>
  <c r="C85" i="18"/>
  <c r="C105" i="18"/>
  <c r="C240" i="18"/>
  <c r="G228" i="18"/>
  <c r="G242" i="18"/>
  <c r="G240" i="18"/>
  <c r="G241" i="18"/>
  <c r="G230" i="18"/>
  <c r="E234" i="18"/>
  <c r="E101" i="18"/>
  <c r="E142" i="18"/>
  <c r="E230" i="18"/>
  <c r="E123" i="18"/>
  <c r="E176" i="18"/>
  <c r="E85" i="18"/>
  <c r="E225" i="18"/>
  <c r="E240" i="18"/>
  <c r="E114" i="18"/>
  <c r="E83" i="18"/>
  <c r="E242" i="18"/>
  <c r="E137" i="18"/>
  <c r="E105" i="18"/>
  <c r="E149" i="18"/>
  <c r="E87" i="18"/>
  <c r="E109" i="18"/>
  <c r="I242" i="18"/>
  <c r="I240" i="18"/>
  <c r="I241" i="18"/>
  <c r="I230" i="18"/>
  <c r="I141" i="18"/>
  <c r="I237" i="18"/>
  <c r="I222" i="18"/>
  <c r="E143" i="18"/>
  <c r="E220" i="18"/>
  <c r="E165" i="18"/>
  <c r="E121" i="18"/>
  <c r="E152" i="18"/>
  <c r="E226" i="18"/>
  <c r="E102" i="18"/>
  <c r="E168" i="18"/>
  <c r="E106" i="18"/>
  <c r="E190" i="18"/>
  <c r="E235" i="18"/>
  <c r="E177" i="18"/>
  <c r="E115" i="18"/>
  <c r="E158" i="18"/>
  <c r="E97" i="18"/>
  <c r="E138" i="18"/>
  <c r="E228" i="18"/>
  <c r="E75" i="18"/>
  <c r="E63" i="18"/>
  <c r="E161" i="18"/>
  <c r="I224" i="18"/>
  <c r="I220" i="18"/>
  <c r="I233" i="18"/>
  <c r="I177" i="18"/>
  <c r="I142" i="18"/>
  <c r="I152" i="18"/>
  <c r="I212" i="18"/>
  <c r="I190" i="18"/>
  <c r="I228" i="18"/>
  <c r="I87" i="18"/>
  <c r="I234" i="18"/>
  <c r="I131" i="18"/>
  <c r="I102" i="18"/>
  <c r="I83" i="18"/>
  <c r="C83" i="18"/>
  <c r="C152" i="18"/>
  <c r="C102" i="18"/>
  <c r="C230" i="18"/>
  <c r="C106" i="18"/>
  <c r="C23" i="18"/>
  <c r="C235" i="18"/>
  <c r="C161" i="18"/>
  <c r="C75" i="18"/>
  <c r="C220" i="18"/>
  <c r="C128" i="18"/>
  <c r="C228" i="18"/>
  <c r="C143" i="18"/>
  <c r="C226" i="18"/>
  <c r="C190" i="18"/>
  <c r="C121" i="18"/>
  <c r="C165" i="18"/>
  <c r="C115" i="18"/>
  <c r="G152" i="18"/>
  <c r="G235" i="18"/>
  <c r="G190" i="18"/>
  <c r="G149" i="18"/>
  <c r="G83" i="18"/>
  <c r="G224" i="18"/>
  <c r="G87" i="18"/>
  <c r="G57" i="18"/>
  <c r="L25" i="29" l="1"/>
  <c r="J25" i="29"/>
  <c r="J25" i="30"/>
  <c r="L25" i="30"/>
  <c r="J24" i="30" l="1"/>
  <c r="L24" i="30"/>
  <c r="G40" i="26" l="1"/>
  <c r="I40" i="26"/>
  <c r="I49" i="26"/>
  <c r="G49" i="26"/>
  <c r="L24" i="29"/>
  <c r="J24" i="29"/>
  <c r="E24" i="27"/>
  <c r="G24" i="27" s="1"/>
  <c r="I34" i="27"/>
  <c r="G34" i="27"/>
  <c r="G48" i="26"/>
  <c r="I48" i="26"/>
  <c r="I35" i="27"/>
  <c r="G35" i="27"/>
  <c r="I48" i="27"/>
  <c r="G48" i="27"/>
  <c r="G40" i="27"/>
  <c r="I40" i="27"/>
  <c r="G36" i="27"/>
  <c r="I36" i="27"/>
  <c r="I35" i="26"/>
  <c r="G35" i="26"/>
  <c r="I34" i="26"/>
  <c r="E24" i="26"/>
  <c r="G24" i="26" s="1"/>
  <c r="G34" i="26"/>
  <c r="G36" i="26"/>
  <c r="I36" i="26"/>
  <c r="I39" i="26"/>
  <c r="G39" i="26"/>
  <c r="I49" i="27"/>
  <c r="G49" i="27"/>
  <c r="G39" i="27"/>
  <c r="I39" i="27"/>
  <c r="M39" i="27"/>
  <c r="K9" i="18"/>
  <c r="M40" i="26" l="1"/>
  <c r="O40" i="26"/>
  <c r="O35" i="26"/>
  <c r="M35" i="26"/>
  <c r="M48" i="27"/>
  <c r="O48" i="27"/>
  <c r="G42" i="27"/>
  <c r="I42" i="27"/>
  <c r="I44" i="26"/>
  <c r="I43" i="26"/>
  <c r="G43" i="26"/>
  <c r="M39" i="26"/>
  <c r="O39" i="26"/>
  <c r="I44" i="27"/>
  <c r="G43" i="27"/>
  <c r="I43" i="27"/>
  <c r="O40" i="27"/>
  <c r="M40" i="27"/>
  <c r="I41" i="26"/>
  <c r="G41" i="26"/>
  <c r="M48" i="26"/>
  <c r="O48" i="26"/>
  <c r="K24" i="27"/>
  <c r="M24" i="27" s="1"/>
  <c r="O34" i="27"/>
  <c r="M34" i="27"/>
  <c r="G41" i="27"/>
  <c r="I41" i="27"/>
  <c r="I42" i="26"/>
  <c r="G42" i="26"/>
  <c r="M35" i="27"/>
  <c r="O35" i="27"/>
  <c r="M49" i="27"/>
  <c r="O49" i="27"/>
  <c r="O36" i="27"/>
  <c r="M36" i="27"/>
  <c r="O39" i="27"/>
  <c r="O49" i="26"/>
  <c r="M49" i="26"/>
  <c r="M34" i="26"/>
  <c r="O34" i="26"/>
  <c r="K24" i="26"/>
  <c r="M24" i="26" s="1"/>
  <c r="M36" i="26"/>
  <c r="O36" i="26"/>
  <c r="M43" i="27" l="1"/>
  <c r="O43" i="27"/>
  <c r="O44" i="27"/>
  <c r="G239" i="18"/>
  <c r="G244" i="18"/>
  <c r="G231" i="18"/>
  <c r="G245" i="18"/>
  <c r="G243" i="18"/>
  <c r="G229" i="18"/>
  <c r="G76" i="18"/>
  <c r="G137" i="18"/>
  <c r="G219" i="18"/>
  <c r="G166" i="18"/>
  <c r="G140" i="18"/>
  <c r="G211" i="18"/>
  <c r="G213" i="18"/>
  <c r="G160" i="18"/>
  <c r="G189" i="18"/>
  <c r="G151" i="18"/>
  <c r="G130" i="18"/>
  <c r="G170" i="18"/>
  <c r="G148" i="18"/>
  <c r="G150" i="18"/>
  <c r="G101" i="18"/>
  <c r="G225" i="18"/>
  <c r="G126" i="18"/>
  <c r="G187" i="18"/>
  <c r="G173" i="18"/>
  <c r="J12" i="18"/>
  <c r="G111" i="18"/>
  <c r="G29" i="18"/>
  <c r="G94" i="18"/>
  <c r="G67" i="18"/>
  <c r="G16" i="18"/>
  <c r="G96" i="18"/>
  <c r="G14" i="18"/>
  <c r="G51" i="18"/>
  <c r="G176" i="18"/>
  <c r="G116" i="18"/>
  <c r="G184" i="18"/>
  <c r="G167" i="18"/>
  <c r="G71" i="18"/>
  <c r="G23" i="18"/>
  <c r="G64" i="18"/>
  <c r="G17" i="18"/>
  <c r="G75" i="18"/>
  <c r="G215" i="18"/>
  <c r="G18" i="18"/>
  <c r="G172" i="18"/>
  <c r="G115" i="18"/>
  <c r="G197" i="18"/>
  <c r="G81" i="18"/>
  <c r="G204" i="18"/>
  <c r="G121" i="18"/>
  <c r="G136" i="18"/>
  <c r="G65" i="18"/>
  <c r="G100" i="18"/>
  <c r="G80" i="18"/>
  <c r="G218" i="18"/>
  <c r="G153" i="18"/>
  <c r="G70" i="18"/>
  <c r="G43" i="18"/>
  <c r="G74" i="18"/>
  <c r="G163" i="18"/>
  <c r="G46" i="18"/>
  <c r="G78" i="18"/>
  <c r="G201" i="18"/>
  <c r="G139" i="18"/>
  <c r="G131" i="18"/>
  <c r="G186" i="18"/>
  <c r="G174" i="18"/>
  <c r="G180" i="18"/>
  <c r="G92" i="18"/>
  <c r="G85" i="18"/>
  <c r="G38" i="18"/>
  <c r="G206" i="18"/>
  <c r="G49" i="18"/>
  <c r="G210" i="18"/>
  <c r="G62" i="18"/>
  <c r="G177" i="18"/>
  <c r="G233" i="18"/>
  <c r="G68" i="18"/>
  <c r="G156" i="18"/>
  <c r="G214" i="18"/>
  <c r="G207" i="18"/>
  <c r="G31" i="18"/>
  <c r="G195" i="18"/>
  <c r="G28" i="18"/>
  <c r="G196" i="18"/>
  <c r="G146" i="18"/>
  <c r="G93" i="18"/>
  <c r="G122" i="18"/>
  <c r="G89" i="18"/>
  <c r="G179" i="18"/>
  <c r="G157" i="18"/>
  <c r="G135" i="18"/>
  <c r="G25" i="18"/>
  <c r="G120" i="18"/>
  <c r="G105" i="18"/>
  <c r="G48" i="18"/>
  <c r="G185" i="18"/>
  <c r="G145" i="18"/>
  <c r="G103" i="18"/>
  <c r="G91" i="18"/>
  <c r="G142" i="18"/>
  <c r="G34" i="18"/>
  <c r="G54" i="18"/>
  <c r="G220" i="18"/>
  <c r="G143" i="18"/>
  <c r="G192" i="18"/>
  <c r="G22" i="18"/>
  <c r="G134" i="18"/>
  <c r="G20" i="18"/>
  <c r="G238" i="18"/>
  <c r="G133" i="18"/>
  <c r="G106" i="18"/>
  <c r="G77" i="18"/>
  <c r="G109" i="18"/>
  <c r="G191" i="18"/>
  <c r="G19" i="18"/>
  <c r="G60" i="18"/>
  <c r="G24" i="18"/>
  <c r="G125" i="18"/>
  <c r="G99" i="18"/>
  <c r="G98" i="18"/>
  <c r="G232" i="18"/>
  <c r="G107" i="18"/>
  <c r="G188" i="18"/>
  <c r="G119" i="18"/>
  <c r="G112" i="18"/>
  <c r="G164" i="18"/>
  <c r="G42" i="18"/>
  <c r="G202" i="18"/>
  <c r="G198" i="18"/>
  <c r="G95" i="18"/>
  <c r="G128" i="18"/>
  <c r="G113" i="18"/>
  <c r="G169" i="18"/>
  <c r="G52" i="18"/>
  <c r="G50" i="18"/>
  <c r="G129" i="18"/>
  <c r="G79" i="18"/>
  <c r="G53" i="18"/>
  <c r="G55" i="18"/>
  <c r="G13" i="18"/>
  <c r="G124" i="18"/>
  <c r="G66" i="18"/>
  <c r="G205" i="18"/>
  <c r="G102" i="18"/>
  <c r="G33" i="18"/>
  <c r="G127" i="18"/>
  <c r="G200" i="18"/>
  <c r="G158" i="18"/>
  <c r="G141" i="18"/>
  <c r="G159" i="18"/>
  <c r="G216" i="18"/>
  <c r="G144" i="18"/>
  <c r="G171" i="18"/>
  <c r="G56" i="18"/>
  <c r="G72" i="18"/>
  <c r="G35" i="18"/>
  <c r="G227" i="18"/>
  <c r="G155" i="18"/>
  <c r="G36" i="18"/>
  <c r="G203" i="18"/>
  <c r="G132" i="18"/>
  <c r="G117" i="18"/>
  <c r="G181" i="18"/>
  <c r="G108" i="18"/>
  <c r="G199" i="18"/>
  <c r="G110" i="18"/>
  <c r="G193" i="18"/>
  <c r="G63" i="18"/>
  <c r="G61" i="18"/>
  <c r="G234" i="18"/>
  <c r="G226" i="18"/>
  <c r="G15" i="18"/>
  <c r="G217" i="18"/>
  <c r="G178" i="18"/>
  <c r="G73" i="18"/>
  <c r="G40" i="18"/>
  <c r="G21" i="18"/>
  <c r="G147" i="18"/>
  <c r="G82" i="18"/>
  <c r="G39" i="18"/>
  <c r="G182" i="18"/>
  <c r="G90" i="18"/>
  <c r="G26" i="18"/>
  <c r="G209" i="18"/>
  <c r="G45" i="18"/>
  <c r="G114" i="18"/>
  <c r="G138" i="18"/>
  <c r="G69" i="18"/>
  <c r="G118" i="18"/>
  <c r="G208" i="18"/>
  <c r="G37" i="18"/>
  <c r="G47" i="18"/>
  <c r="G168" i="18"/>
  <c r="G59" i="18"/>
  <c r="G58" i="18"/>
  <c r="G30" i="18"/>
  <c r="G221" i="18"/>
  <c r="G44" i="18"/>
  <c r="G84" i="18"/>
  <c r="G86" i="18"/>
  <c r="G88" i="18"/>
  <c r="G165" i="18"/>
  <c r="G32" i="18"/>
  <c r="G97" i="18"/>
  <c r="G154" i="18"/>
  <c r="G212" i="18"/>
  <c r="G194" i="18"/>
  <c r="G223" i="18"/>
  <c r="G123" i="18"/>
  <c r="G175" i="18"/>
  <c r="G161" i="18"/>
  <c r="G162" i="18"/>
  <c r="G104" i="18"/>
  <c r="G183" i="18"/>
  <c r="G41" i="18"/>
  <c r="G27" i="18"/>
  <c r="M43" i="26"/>
  <c r="O43" i="26"/>
  <c r="O44" i="26"/>
  <c r="M42" i="26"/>
  <c r="O42" i="26"/>
  <c r="I58" i="18"/>
  <c r="I244" i="18"/>
  <c r="I245" i="18"/>
  <c r="I229" i="18"/>
  <c r="I64" i="18"/>
  <c r="I243" i="18"/>
  <c r="I236" i="18"/>
  <c r="I151" i="18"/>
  <c r="I140" i="18"/>
  <c r="I227" i="18"/>
  <c r="I53" i="18"/>
  <c r="I206" i="18"/>
  <c r="I13" i="18"/>
  <c r="I41" i="18"/>
  <c r="I135" i="18"/>
  <c r="I16" i="18"/>
  <c r="I163" i="18"/>
  <c r="I109" i="18"/>
  <c r="I103" i="18"/>
  <c r="I24" i="18"/>
  <c r="I144" i="18"/>
  <c r="I111" i="18"/>
  <c r="I88" i="18"/>
  <c r="I79" i="18"/>
  <c r="I39" i="18"/>
  <c r="I168" i="18"/>
  <c r="I47" i="18"/>
  <c r="I231" i="18"/>
  <c r="I171" i="18"/>
  <c r="I121" i="18"/>
  <c r="I35" i="18"/>
  <c r="I50" i="18"/>
  <c r="I120" i="18"/>
  <c r="I25" i="18"/>
  <c r="I178" i="18"/>
  <c r="I137" i="18"/>
  <c r="I196" i="18"/>
  <c r="I101" i="18"/>
  <c r="I166" i="18"/>
  <c r="I139" i="18"/>
  <c r="I193" i="18"/>
  <c r="I68" i="18"/>
  <c r="I149" i="18"/>
  <c r="I133" i="18"/>
  <c r="I205" i="18"/>
  <c r="K12" i="18"/>
  <c r="I71" i="18"/>
  <c r="I202" i="18"/>
  <c r="I56" i="18"/>
  <c r="I191" i="18"/>
  <c r="I161" i="18"/>
  <c r="I36" i="18"/>
  <c r="I221" i="18"/>
  <c r="I150" i="18"/>
  <c r="I115" i="18"/>
  <c r="I138" i="18"/>
  <c r="I179" i="18"/>
  <c r="I127" i="18"/>
  <c r="I165" i="18"/>
  <c r="I74" i="18"/>
  <c r="I108" i="18"/>
  <c r="I156" i="18"/>
  <c r="I40" i="18"/>
  <c r="I81" i="18"/>
  <c r="I181" i="18"/>
  <c r="I126" i="18"/>
  <c r="I45" i="18"/>
  <c r="I77" i="18"/>
  <c r="I29" i="18"/>
  <c r="I136" i="18"/>
  <c r="I145" i="18"/>
  <c r="I158" i="18"/>
  <c r="I48" i="18"/>
  <c r="I116" i="18"/>
  <c r="I123" i="18"/>
  <c r="I189" i="18"/>
  <c r="I42" i="18"/>
  <c r="I26" i="18"/>
  <c r="I30" i="18"/>
  <c r="I119" i="18"/>
  <c r="I110" i="18"/>
  <c r="I216" i="18"/>
  <c r="I31" i="18"/>
  <c r="I218" i="18"/>
  <c r="I89" i="18"/>
  <c r="I32" i="18"/>
  <c r="I46" i="18"/>
  <c r="I37" i="18"/>
  <c r="I21" i="18"/>
  <c r="I153" i="18"/>
  <c r="I174" i="18"/>
  <c r="I51" i="18"/>
  <c r="I49" i="18"/>
  <c r="I173" i="18"/>
  <c r="I86" i="18"/>
  <c r="I28" i="18"/>
  <c r="I93" i="18"/>
  <c r="I114" i="18"/>
  <c r="I183" i="18"/>
  <c r="I157" i="18"/>
  <c r="I104" i="18"/>
  <c r="I91" i="18"/>
  <c r="I125" i="18"/>
  <c r="I95" i="18"/>
  <c r="I66" i="18"/>
  <c r="I128" i="18"/>
  <c r="I15" i="18"/>
  <c r="I225" i="18"/>
  <c r="I70" i="18"/>
  <c r="I211" i="18"/>
  <c r="I232" i="18"/>
  <c r="I176" i="18"/>
  <c r="I132" i="18"/>
  <c r="I207" i="18"/>
  <c r="I118" i="18"/>
  <c r="I33" i="18"/>
  <c r="I209" i="18"/>
  <c r="I147" i="18"/>
  <c r="I17" i="18"/>
  <c r="I122" i="18"/>
  <c r="I62" i="18"/>
  <c r="I52" i="18"/>
  <c r="I169" i="18"/>
  <c r="I14" i="18"/>
  <c r="I192" i="18"/>
  <c r="I170" i="18"/>
  <c r="I217" i="18"/>
  <c r="I67" i="18"/>
  <c r="I154" i="18"/>
  <c r="I105" i="18"/>
  <c r="I97" i="18"/>
  <c r="I199" i="18"/>
  <c r="I219" i="18"/>
  <c r="I82" i="18"/>
  <c r="I198" i="18"/>
  <c r="I182" i="18"/>
  <c r="I22" i="18"/>
  <c r="I23" i="18"/>
  <c r="I204" i="18"/>
  <c r="I38" i="18"/>
  <c r="I59" i="18"/>
  <c r="I84" i="18"/>
  <c r="I148" i="18"/>
  <c r="I57" i="18"/>
  <c r="I130" i="18"/>
  <c r="I61" i="18"/>
  <c r="I73" i="18"/>
  <c r="I172" i="18"/>
  <c r="I43" i="18"/>
  <c r="I112" i="18"/>
  <c r="I106" i="18"/>
  <c r="I129" i="18"/>
  <c r="I90" i="18"/>
  <c r="I200" i="18"/>
  <c r="I113" i="18"/>
  <c r="I54" i="18"/>
  <c r="I124" i="18"/>
  <c r="I214" i="18"/>
  <c r="I180" i="18"/>
  <c r="I146" i="18"/>
  <c r="I69" i="18"/>
  <c r="I195" i="18"/>
  <c r="I34" i="18"/>
  <c r="I208" i="18"/>
  <c r="I85" i="18"/>
  <c r="I98" i="18"/>
  <c r="I213" i="18"/>
  <c r="I94" i="18"/>
  <c r="I92" i="18"/>
  <c r="I184" i="18"/>
  <c r="I27" i="18"/>
  <c r="I175" i="18"/>
  <c r="I159" i="18"/>
  <c r="I194" i="18"/>
  <c r="I65" i="18"/>
  <c r="I80" i="18"/>
  <c r="I188" i="18"/>
  <c r="I63" i="18"/>
  <c r="I160" i="18"/>
  <c r="I20" i="18"/>
  <c r="I75" i="18"/>
  <c r="I100" i="18"/>
  <c r="I223" i="18"/>
  <c r="I226" i="18"/>
  <c r="I134" i="18"/>
  <c r="I143" i="18"/>
  <c r="I155" i="18"/>
  <c r="I162" i="18"/>
  <c r="I19" i="18"/>
  <c r="I197" i="18"/>
  <c r="I78" i="18"/>
  <c r="I18" i="18"/>
  <c r="I60" i="18"/>
  <c r="I167" i="18"/>
  <c r="I215" i="18"/>
  <c r="I76" i="18"/>
  <c r="I203" i="18"/>
  <c r="I117" i="18"/>
  <c r="I164" i="18"/>
  <c r="I235" i="18"/>
  <c r="I107" i="18"/>
  <c r="I55" i="18"/>
  <c r="I72" i="18"/>
  <c r="I186" i="18"/>
  <c r="I99" i="18"/>
  <c r="I185" i="18"/>
  <c r="I210" i="18"/>
  <c r="I201" i="18"/>
  <c r="I187" i="18"/>
  <c r="I44" i="18"/>
  <c r="I96" i="18"/>
  <c r="M41" i="26"/>
  <c r="O41" i="26"/>
  <c r="M42" i="27"/>
  <c r="O42" i="27"/>
  <c r="J8" i="18"/>
  <c r="C28" i="18"/>
  <c r="C76" i="18"/>
  <c r="C82" i="18"/>
  <c r="C245" i="18"/>
  <c r="C64" i="18"/>
  <c r="C101" i="18"/>
  <c r="C231" i="18"/>
  <c r="C227" i="18"/>
  <c r="C243" i="18"/>
  <c r="C125" i="18"/>
  <c r="C66" i="18"/>
  <c r="C24" i="18"/>
  <c r="C122" i="18"/>
  <c r="C137" i="18"/>
  <c r="C205" i="18"/>
  <c r="C160" i="18"/>
  <c r="C140" i="18"/>
  <c r="C148" i="18"/>
  <c r="C149" i="18"/>
  <c r="C58" i="18"/>
  <c r="C59" i="18"/>
  <c r="C170" i="18"/>
  <c r="C185" i="18"/>
  <c r="C145" i="18"/>
  <c r="C131" i="18"/>
  <c r="C195" i="18"/>
  <c r="C181" i="18"/>
  <c r="C130" i="18"/>
  <c r="C36" i="18"/>
  <c r="C78" i="18"/>
  <c r="C219" i="18"/>
  <c r="C63" i="18"/>
  <c r="C108" i="18"/>
  <c r="C45" i="18"/>
  <c r="C211" i="18"/>
  <c r="C158" i="18"/>
  <c r="C96" i="18"/>
  <c r="C127" i="18"/>
  <c r="C70" i="18"/>
  <c r="C183" i="18"/>
  <c r="C186" i="18"/>
  <c r="C42" i="18"/>
  <c r="C77" i="18"/>
  <c r="C153" i="18"/>
  <c r="C93" i="18"/>
  <c r="C39" i="18"/>
  <c r="C100" i="18"/>
  <c r="C208" i="18"/>
  <c r="C120" i="18"/>
  <c r="C113" i="18"/>
  <c r="C104" i="18"/>
  <c r="C46" i="18"/>
  <c r="C212" i="18"/>
  <c r="C48" i="18"/>
  <c r="C193" i="18"/>
  <c r="C210" i="18"/>
  <c r="C98" i="18"/>
  <c r="C214" i="18"/>
  <c r="C221" i="18"/>
  <c r="C159" i="18"/>
  <c r="C141" i="18"/>
  <c r="C164" i="18"/>
  <c r="C99" i="18"/>
  <c r="C232" i="18"/>
  <c r="C206" i="18"/>
  <c r="C216" i="18"/>
  <c r="C26" i="18"/>
  <c r="C52" i="18"/>
  <c r="C198" i="18"/>
  <c r="C103" i="18"/>
  <c r="C169" i="18"/>
  <c r="C25" i="18"/>
  <c r="C40" i="18"/>
  <c r="C175" i="18"/>
  <c r="C223" i="18"/>
  <c r="C166" i="18"/>
  <c r="C157" i="18"/>
  <c r="C189" i="18"/>
  <c r="C38" i="18"/>
  <c r="C200" i="18"/>
  <c r="C68" i="18"/>
  <c r="C31" i="18"/>
  <c r="C37" i="18"/>
  <c r="C172" i="18"/>
  <c r="C73" i="18"/>
  <c r="C116" i="18"/>
  <c r="C33" i="18"/>
  <c r="C126" i="18"/>
  <c r="C197" i="18"/>
  <c r="C218" i="18"/>
  <c r="C201" i="18"/>
  <c r="C134" i="18"/>
  <c r="C112" i="18"/>
  <c r="C49" i="18"/>
  <c r="C13" i="18"/>
  <c r="C88" i="18"/>
  <c r="C86" i="18"/>
  <c r="C117" i="18"/>
  <c r="C55" i="18"/>
  <c r="C180" i="18"/>
  <c r="C229" i="18"/>
  <c r="C196" i="18"/>
  <c r="C92" i="18"/>
  <c r="C44" i="18"/>
  <c r="C133" i="18"/>
  <c r="C16" i="18"/>
  <c r="C107" i="18"/>
  <c r="C17" i="18"/>
  <c r="C162" i="18"/>
  <c r="C155" i="18"/>
  <c r="C90" i="18"/>
  <c r="C182" i="18"/>
  <c r="C69" i="18"/>
  <c r="C111" i="18"/>
  <c r="C188" i="18"/>
  <c r="C124" i="18"/>
  <c r="C21" i="18"/>
  <c r="C118" i="18"/>
  <c r="C27" i="18"/>
  <c r="C62" i="18"/>
  <c r="C213" i="18"/>
  <c r="C233" i="18"/>
  <c r="C19" i="18"/>
  <c r="C123" i="18"/>
  <c r="C136" i="18"/>
  <c r="C176" i="18"/>
  <c r="C199" i="18"/>
  <c r="C22" i="18"/>
  <c r="C89" i="18"/>
  <c r="C146" i="18"/>
  <c r="C15" i="18"/>
  <c r="C32" i="18"/>
  <c r="C132" i="18"/>
  <c r="C54" i="18"/>
  <c r="C119" i="18"/>
  <c r="C67" i="18"/>
  <c r="C110" i="18"/>
  <c r="C139" i="18"/>
  <c r="C147" i="18"/>
  <c r="C51" i="18"/>
  <c r="C35" i="18"/>
  <c r="C144" i="18"/>
  <c r="C47" i="18"/>
  <c r="C203" i="18"/>
  <c r="C173" i="18"/>
  <c r="C191" i="18"/>
  <c r="C224" i="18"/>
  <c r="C194" i="18"/>
  <c r="C95" i="18"/>
  <c r="C57" i="18"/>
  <c r="C14" i="18"/>
  <c r="C71" i="18"/>
  <c r="C178" i="18"/>
  <c r="C179" i="18"/>
  <c r="C61" i="18"/>
  <c r="C84" i="18"/>
  <c r="C91" i="18"/>
  <c r="C168" i="18"/>
  <c r="C50" i="18"/>
  <c r="C129" i="18"/>
  <c r="C202" i="18"/>
  <c r="C65" i="18"/>
  <c r="C18" i="18"/>
  <c r="C30" i="18"/>
  <c r="C207" i="18"/>
  <c r="C74" i="18"/>
  <c r="C187" i="18"/>
  <c r="C20" i="18"/>
  <c r="C171" i="18"/>
  <c r="C109" i="18"/>
  <c r="C215" i="18"/>
  <c r="C34" i="18"/>
  <c r="C163" i="18"/>
  <c r="C72" i="18"/>
  <c r="C154" i="18"/>
  <c r="C184" i="18"/>
  <c r="C209" i="18"/>
  <c r="C177" i="18"/>
  <c r="C138" i="18"/>
  <c r="C135" i="18"/>
  <c r="C43" i="18"/>
  <c r="C53" i="18"/>
  <c r="C192" i="18"/>
  <c r="C97" i="18"/>
  <c r="C204" i="18"/>
  <c r="C41" i="18"/>
  <c r="C79" i="18"/>
  <c r="C60" i="18"/>
  <c r="C217" i="18"/>
  <c r="C156" i="18"/>
  <c r="C80" i="18"/>
  <c r="C56" i="18"/>
  <c r="C94" i="18"/>
  <c r="C174" i="18"/>
  <c r="C29" i="18"/>
  <c r="O41" i="27"/>
  <c r="M41" i="27"/>
  <c r="E64" i="18"/>
  <c r="E24" i="18"/>
  <c r="E239" i="18"/>
  <c r="E76" i="18"/>
  <c r="E237" i="18"/>
  <c r="E245" i="18"/>
  <c r="E229" i="18"/>
  <c r="E243" i="18"/>
  <c r="E167" i="18"/>
  <c r="E82" i="18"/>
  <c r="E223" i="18"/>
  <c r="E28" i="18"/>
  <c r="E164" i="18"/>
  <c r="E35" i="18"/>
  <c r="E45" i="18"/>
  <c r="E54" i="18"/>
  <c r="E233" i="18"/>
  <c r="E216" i="18"/>
  <c r="E111" i="18"/>
  <c r="E193" i="18"/>
  <c r="E84" i="18"/>
  <c r="E79" i="18"/>
  <c r="E211" i="18"/>
  <c r="E185" i="18"/>
  <c r="E224" i="18"/>
  <c r="E69" i="18"/>
  <c r="E204" i="18"/>
  <c r="E14" i="18"/>
  <c r="E44" i="18"/>
  <c r="E144" i="18"/>
  <c r="E218" i="18"/>
  <c r="E95" i="18"/>
  <c r="E155" i="18"/>
  <c r="E48" i="18"/>
  <c r="E32" i="18"/>
  <c r="E60" i="18"/>
  <c r="E173" i="18"/>
  <c r="E192" i="18"/>
  <c r="E94" i="18"/>
  <c r="E108" i="18"/>
  <c r="E212" i="18"/>
  <c r="E81" i="18"/>
  <c r="E231" i="18"/>
  <c r="E100" i="18"/>
  <c r="E215" i="18"/>
  <c r="E80" i="18"/>
  <c r="E118" i="18"/>
  <c r="E129" i="18"/>
  <c r="E180" i="18"/>
  <c r="E73" i="18"/>
  <c r="E156" i="18"/>
  <c r="E162" i="18"/>
  <c r="E77" i="18"/>
  <c r="E206" i="18"/>
  <c r="E200" i="18"/>
  <c r="E184" i="18"/>
  <c r="E39" i="18"/>
  <c r="E208" i="18"/>
  <c r="E42" i="18"/>
  <c r="E122" i="18"/>
  <c r="E197" i="18"/>
  <c r="E57" i="18"/>
  <c r="E15" i="18"/>
  <c r="E89" i="18"/>
  <c r="E36" i="18"/>
  <c r="E56" i="18"/>
  <c r="E199" i="18"/>
  <c r="E68" i="18"/>
  <c r="E148" i="18"/>
  <c r="E70" i="18"/>
  <c r="E98" i="18"/>
  <c r="E187" i="18"/>
  <c r="E120" i="18"/>
  <c r="E189" i="18"/>
  <c r="E65" i="18"/>
  <c r="E178" i="18"/>
  <c r="E55" i="18"/>
  <c r="E91" i="18"/>
  <c r="E27" i="18"/>
  <c r="E31" i="18"/>
  <c r="E130" i="18"/>
  <c r="E78" i="18"/>
  <c r="E207" i="18"/>
  <c r="E191" i="18"/>
  <c r="E163" i="18"/>
  <c r="E145" i="18"/>
  <c r="E19" i="18"/>
  <c r="E71" i="18"/>
  <c r="E40" i="18"/>
  <c r="E117" i="18"/>
  <c r="E169" i="18"/>
  <c r="E201" i="18"/>
  <c r="E33" i="18"/>
  <c r="E221" i="18"/>
  <c r="E18" i="18"/>
  <c r="E37" i="18"/>
  <c r="E183" i="18"/>
  <c r="E50" i="18"/>
  <c r="E66" i="18"/>
  <c r="E110" i="18"/>
  <c r="E232" i="18"/>
  <c r="E124" i="18"/>
  <c r="E166" i="18"/>
  <c r="E160" i="18"/>
  <c r="E113" i="18"/>
  <c r="E132" i="18"/>
  <c r="E131" i="18"/>
  <c r="E88" i="18"/>
  <c r="E43" i="18"/>
  <c r="E182" i="18"/>
  <c r="E107" i="18"/>
  <c r="E20" i="18"/>
  <c r="E217" i="18"/>
  <c r="E139" i="18"/>
  <c r="E46" i="18"/>
  <c r="E196" i="18"/>
  <c r="E126" i="18"/>
  <c r="E140" i="18"/>
  <c r="E51" i="18"/>
  <c r="E29" i="18"/>
  <c r="E86" i="18"/>
  <c r="E195" i="18"/>
  <c r="E59" i="18"/>
  <c r="E128" i="18"/>
  <c r="E214" i="18"/>
  <c r="E41" i="18"/>
  <c r="E112" i="18"/>
  <c r="E23" i="18"/>
  <c r="E49" i="18"/>
  <c r="E170" i="18"/>
  <c r="E202" i="18"/>
  <c r="E147" i="18"/>
  <c r="E181" i="18"/>
  <c r="E141" i="18"/>
  <c r="E205" i="18"/>
  <c r="E175" i="18"/>
  <c r="E127" i="18"/>
  <c r="E125" i="18"/>
  <c r="E210" i="18"/>
  <c r="E90" i="18"/>
  <c r="E21" i="18"/>
  <c r="E74" i="18"/>
  <c r="E13" i="18"/>
  <c r="E213" i="18"/>
  <c r="E30" i="18"/>
  <c r="E209" i="18"/>
  <c r="E47" i="18"/>
  <c r="E119" i="18"/>
  <c r="E92" i="18"/>
  <c r="E25" i="18"/>
  <c r="E58" i="18"/>
  <c r="E96" i="18"/>
  <c r="E22" i="18"/>
  <c r="E135" i="18"/>
  <c r="E198" i="18"/>
  <c r="E188" i="18"/>
  <c r="E174" i="18"/>
  <c r="E99" i="18"/>
  <c r="E146" i="18"/>
  <c r="E171" i="18"/>
  <c r="E153" i="18"/>
  <c r="E103" i="18"/>
  <c r="E62" i="18"/>
  <c r="E227" i="18"/>
  <c r="E17" i="18"/>
  <c r="E116" i="18"/>
  <c r="E72" i="18"/>
  <c r="E134" i="18"/>
  <c r="E53" i="18"/>
  <c r="E133" i="18"/>
  <c r="E16" i="18"/>
  <c r="E93" i="18"/>
  <c r="E104" i="18"/>
  <c r="E219" i="18"/>
  <c r="E172" i="18"/>
  <c r="E52" i="18"/>
  <c r="E157" i="18"/>
  <c r="E186" i="18"/>
  <c r="E154" i="18"/>
  <c r="E203" i="18"/>
  <c r="E179" i="18"/>
  <c r="E61" i="18"/>
  <c r="E150" i="18"/>
  <c r="E38" i="18"/>
  <c r="E34" i="18"/>
  <c r="E136" i="18"/>
  <c r="E159" i="18"/>
  <c r="E194" i="18"/>
  <c r="E26" i="18"/>
  <c r="E67" i="18"/>
  <c r="J9" i="18" l="1"/>
  <c r="G35" i="16" l="1"/>
  <c r="G34" i="16"/>
  <c r="K33" i="16"/>
  <c r="I34" i="16" l="1"/>
  <c r="I35" i="16"/>
  <c r="K32" i="16"/>
  <c r="T23" i="30" l="1"/>
  <c r="R23" i="30"/>
  <c r="R23" i="29"/>
  <c r="T23" i="29"/>
  <c r="K28" i="16" l="1"/>
  <c r="G10" i="16"/>
  <c r="G29" i="16"/>
  <c r="G30" i="16"/>
  <c r="G17" i="16"/>
  <c r="G9" i="16"/>
  <c r="G18" i="16"/>
  <c r="K15" i="16"/>
  <c r="I9" i="16"/>
  <c r="I18" i="16"/>
  <c r="I17" i="16"/>
  <c r="G23" i="16"/>
  <c r="G24" i="16"/>
  <c r="I29" i="16"/>
  <c r="K27" i="16"/>
  <c r="I30" i="16"/>
  <c r="K22" i="16"/>
  <c r="I10" i="16"/>
  <c r="K10" i="16" s="1"/>
  <c r="K16" i="16"/>
  <c r="I23" i="16"/>
  <c r="I24" i="16"/>
  <c r="K21" i="16"/>
  <c r="G11" i="16" l="1"/>
  <c r="G12" i="16"/>
  <c r="I12" i="16"/>
  <c r="K9" i="16"/>
  <c r="I11" i="16"/>
  <c r="C25" i="24" l="1"/>
  <c r="C24" i="24"/>
  <c r="C23" i="24"/>
  <c r="C22" i="24"/>
  <c r="C21" i="24"/>
  <c r="C20" i="24"/>
  <c r="C19" i="24"/>
  <c r="C18" i="24"/>
  <c r="C17" i="24"/>
  <c r="C15" i="24"/>
  <c r="C25" i="25"/>
  <c r="C24" i="25"/>
  <c r="C23" i="25"/>
  <c r="C22" i="25"/>
  <c r="C21" i="25"/>
  <c r="C20" i="25"/>
  <c r="C19" i="25"/>
  <c r="C18" i="25"/>
  <c r="C17" i="25"/>
  <c r="C16" i="25"/>
  <c r="C15" i="25"/>
  <c r="AM18" i="25" l="1"/>
  <c r="AO18" i="25"/>
  <c r="AO21" i="25"/>
  <c r="AM21" i="25"/>
  <c r="AO24" i="25"/>
  <c r="AM24" i="25"/>
  <c r="O16" i="24"/>
  <c r="Q16" i="24"/>
  <c r="E16" i="24"/>
  <c r="O19" i="24"/>
  <c r="E19" i="24"/>
  <c r="Q19" i="24"/>
  <c r="E22" i="24"/>
  <c r="O22" i="24"/>
  <c r="Q22" i="24"/>
  <c r="Y16" i="24"/>
  <c r="W16" i="24"/>
  <c r="W19" i="24"/>
  <c r="Y19" i="24"/>
  <c r="W22" i="24"/>
  <c r="Y22" i="24"/>
  <c r="AE16" i="24"/>
  <c r="AG16" i="24"/>
  <c r="AG19" i="24"/>
  <c r="AE19" i="24"/>
  <c r="AG22" i="24"/>
  <c r="AE22" i="24"/>
  <c r="AM16" i="24"/>
  <c r="AO16" i="24"/>
  <c r="AM19" i="24"/>
  <c r="AO19" i="24"/>
  <c r="AM22" i="24"/>
  <c r="AO22" i="24"/>
  <c r="T24" i="29"/>
  <c r="R24" i="29"/>
  <c r="C16" i="24"/>
  <c r="T25" i="30"/>
  <c r="R25" i="30"/>
  <c r="E18" i="25"/>
  <c r="O18" i="25"/>
  <c r="Q18" i="25"/>
  <c r="Q24" i="25"/>
  <c r="O24" i="25"/>
  <c r="E24" i="25"/>
  <c r="AM15" i="25"/>
  <c r="AO15" i="25"/>
  <c r="T25" i="29"/>
  <c r="R25" i="29"/>
  <c r="K13" i="24"/>
  <c r="C14" i="24"/>
  <c r="C13" i="24" s="1"/>
  <c r="S13" i="24"/>
  <c r="AA13" i="24"/>
  <c r="AI13" i="24"/>
  <c r="R26" i="30"/>
  <c r="T26" i="30"/>
  <c r="E15" i="25"/>
  <c r="O15" i="25"/>
  <c r="Q15" i="25"/>
  <c r="E21" i="25"/>
  <c r="Q21" i="25"/>
  <c r="O21" i="25"/>
  <c r="Y15" i="25"/>
  <c r="W15" i="25"/>
  <c r="Y18" i="25"/>
  <c r="W18" i="25"/>
  <c r="Y21" i="25"/>
  <c r="W21" i="25"/>
  <c r="AE15" i="25"/>
  <c r="AG15" i="25"/>
  <c r="AE18" i="25"/>
  <c r="AG18" i="25"/>
  <c r="AG24" i="25"/>
  <c r="AE24" i="25"/>
  <c r="O16" i="25"/>
  <c r="Q16" i="25"/>
  <c r="E16" i="25"/>
  <c r="Q19" i="25"/>
  <c r="E19" i="25"/>
  <c r="O19" i="25"/>
  <c r="Q22" i="25"/>
  <c r="E22" i="25"/>
  <c r="O22" i="25"/>
  <c r="W16" i="25"/>
  <c r="Y16" i="25"/>
  <c r="Y19" i="25"/>
  <c r="W19" i="25"/>
  <c r="Y22" i="25"/>
  <c r="W22" i="25"/>
  <c r="AE16" i="25"/>
  <c r="AG16" i="25"/>
  <c r="AE19" i="25"/>
  <c r="AG19" i="25"/>
  <c r="AG22" i="25"/>
  <c r="AE22" i="25"/>
  <c r="AO16" i="25"/>
  <c r="AM16" i="25"/>
  <c r="AM19" i="25"/>
  <c r="AO19" i="25"/>
  <c r="AM22" i="25"/>
  <c r="AO22" i="25"/>
  <c r="O14" i="24"/>
  <c r="Q14" i="24"/>
  <c r="E14" i="24"/>
  <c r="M13" i="24"/>
  <c r="E17" i="24"/>
  <c r="Q17" i="24"/>
  <c r="O17" i="24"/>
  <c r="Q20" i="24"/>
  <c r="O20" i="24"/>
  <c r="E20" i="24"/>
  <c r="E23" i="24"/>
  <c r="O23" i="24"/>
  <c r="Q23" i="24"/>
  <c r="W14" i="24"/>
  <c r="U13" i="24"/>
  <c r="Y14" i="24"/>
  <c r="Y17" i="24"/>
  <c r="W17" i="24"/>
  <c r="W20" i="24"/>
  <c r="Y20" i="24"/>
  <c r="Y23" i="24"/>
  <c r="W23" i="24"/>
  <c r="AC13" i="24"/>
  <c r="AG14" i="24"/>
  <c r="AE14" i="24"/>
  <c r="AG17" i="24"/>
  <c r="AE17" i="24"/>
  <c r="AE20" i="24"/>
  <c r="AG20" i="24"/>
  <c r="AG23" i="24"/>
  <c r="AE23" i="24"/>
  <c r="AO14" i="24"/>
  <c r="AM14" i="24"/>
  <c r="AK13" i="24"/>
  <c r="AO17" i="24"/>
  <c r="AM17" i="24"/>
  <c r="AO20" i="24"/>
  <c r="AM20" i="24"/>
  <c r="AM23" i="24"/>
  <c r="AO23" i="24"/>
  <c r="Y24" i="25"/>
  <c r="W24" i="25"/>
  <c r="AE21" i="25"/>
  <c r="AG21" i="25"/>
  <c r="C14" i="25"/>
  <c r="C13" i="25" s="1"/>
  <c r="K13" i="25"/>
  <c r="S13" i="25"/>
  <c r="AA13" i="25"/>
  <c r="AI13" i="25"/>
  <c r="R26" i="29"/>
  <c r="T26" i="29"/>
  <c r="T24" i="30"/>
  <c r="R24" i="30"/>
  <c r="T27" i="30"/>
  <c r="R27" i="30"/>
  <c r="R27" i="29"/>
  <c r="T27" i="29"/>
  <c r="E14" i="25"/>
  <c r="M13" i="25"/>
  <c r="Q14" i="25"/>
  <c r="O14" i="25"/>
  <c r="O17" i="25"/>
  <c r="E17" i="25"/>
  <c r="Q17" i="25"/>
  <c r="Q20" i="25"/>
  <c r="O20" i="25"/>
  <c r="E20" i="25"/>
  <c r="O23" i="25"/>
  <c r="E23" i="25"/>
  <c r="Q23" i="25"/>
  <c r="U13" i="25"/>
  <c r="W14" i="25"/>
  <c r="Y14" i="25"/>
  <c r="W17" i="25"/>
  <c r="Y17" i="25"/>
  <c r="Y20" i="25"/>
  <c r="W20" i="25"/>
  <c r="W23" i="25"/>
  <c r="Y23" i="25"/>
  <c r="AC13" i="25"/>
  <c r="AE14" i="25"/>
  <c r="AG14" i="25"/>
  <c r="AG17" i="25"/>
  <c r="AE17" i="25"/>
  <c r="AE20" i="25"/>
  <c r="AG20" i="25"/>
  <c r="AG23" i="25"/>
  <c r="AE23" i="25"/>
  <c r="AO14" i="25"/>
  <c r="AM14" i="25"/>
  <c r="AK13" i="25"/>
  <c r="AM17" i="25"/>
  <c r="AO17" i="25"/>
  <c r="AM20" i="25"/>
  <c r="AO20" i="25"/>
  <c r="AO23" i="25"/>
  <c r="AM23" i="25"/>
  <c r="E15" i="24"/>
  <c r="Q15" i="24"/>
  <c r="O15" i="24"/>
  <c r="Q18" i="24"/>
  <c r="E18" i="24"/>
  <c r="O18" i="24"/>
  <c r="O21" i="24"/>
  <c r="E21" i="24"/>
  <c r="Q21" i="24"/>
  <c r="E24" i="24"/>
  <c r="Q24" i="24"/>
  <c r="O24" i="24"/>
  <c r="W15" i="24"/>
  <c r="Y15" i="24"/>
  <c r="Y18" i="24"/>
  <c r="W18" i="24"/>
  <c r="Y21" i="24"/>
  <c r="W21" i="24"/>
  <c r="W24" i="24"/>
  <c r="Y24" i="24"/>
  <c r="AG15" i="24"/>
  <c r="AE15" i="24"/>
  <c r="AE18" i="24"/>
  <c r="AG18" i="24"/>
  <c r="AG21" i="24"/>
  <c r="AE21" i="24"/>
  <c r="AE24" i="24"/>
  <c r="AG24" i="24"/>
  <c r="AM15" i="24"/>
  <c r="AO15" i="24"/>
  <c r="AM18" i="24"/>
  <c r="AO18" i="24"/>
  <c r="AM21" i="24"/>
  <c r="AO21" i="24"/>
  <c r="AM24" i="24"/>
  <c r="AO24" i="24"/>
  <c r="I18" i="24" l="1"/>
  <c r="G18" i="24"/>
  <c r="G20" i="25"/>
  <c r="I20" i="25"/>
  <c r="I19" i="24"/>
  <c r="G19" i="24"/>
  <c r="I24" i="24"/>
  <c r="G24" i="24"/>
  <c r="G23" i="24"/>
  <c r="I23" i="24"/>
  <c r="I17" i="24"/>
  <c r="G17" i="24"/>
  <c r="G19" i="25"/>
  <c r="I19" i="25"/>
  <c r="I16" i="24"/>
  <c r="G16" i="24"/>
  <c r="G14" i="25"/>
  <c r="E13" i="25"/>
  <c r="I14" i="25"/>
  <c r="G20" i="24"/>
  <c r="I20" i="24"/>
  <c r="G21" i="25"/>
  <c r="I21" i="25"/>
  <c r="I24" i="25"/>
  <c r="G24" i="25"/>
  <c r="I21" i="24"/>
  <c r="G21" i="24"/>
  <c r="I23" i="25"/>
  <c r="G23" i="25"/>
  <c r="G17" i="25"/>
  <c r="I17" i="25"/>
  <c r="G14" i="24"/>
  <c r="E13" i="24"/>
  <c r="I14" i="24"/>
  <c r="G16" i="25"/>
  <c r="I16" i="25"/>
  <c r="G22" i="24"/>
  <c r="I22" i="24"/>
  <c r="G15" i="25"/>
  <c r="I15" i="25"/>
  <c r="G15" i="24"/>
  <c r="I15" i="24"/>
  <c r="I22" i="25"/>
  <c r="G22" i="25"/>
  <c r="I18" i="25"/>
  <c r="G18" i="25"/>
  <c r="Q10" i="27" l="1"/>
  <c r="E24" i="28"/>
  <c r="E10" i="28"/>
  <c r="Q10" i="26"/>
  <c r="Q24" i="26"/>
  <c r="G10" i="28" l="1"/>
  <c r="Q24" i="28"/>
  <c r="Q10" i="28"/>
  <c r="Q24" i="27"/>
  <c r="G24" i="28"/>
  <c r="K10" i="28"/>
  <c r="K24" i="28" l="1"/>
  <c r="S24" i="28"/>
  <c r="S10" i="28"/>
  <c r="M10" i="28" l="1"/>
  <c r="M24" i="28"/>
</calcChain>
</file>

<file path=xl/sharedStrings.xml><?xml version="1.0" encoding="utf-8"?>
<sst xmlns="http://schemas.openxmlformats.org/spreadsheetml/2006/main" count="2945" uniqueCount="1150">
  <si>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</si>
  <si>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</si>
  <si>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</si>
  <si>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</si>
  <si>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</si>
  <si>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</si>
  <si>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</si>
  <si>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</si>
  <si>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</si>
  <si>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</si>
  <si>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</si>
  <si>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</si>
  <si>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</si>
  <si>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</si>
  <si>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</si>
  <si>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</si>
  <si>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</si>
  <si>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</si>
  <si>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</si>
  <si>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</si>
  <si>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</si>
  <si>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</si>
  <si>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</si>
  <si>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</si>
  <si>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</si>
  <si>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</si>
  <si>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</si>
  <si>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</si>
  <si>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</si>
  <si>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</si>
  <si>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</si>
  <si>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</si>
  <si>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</si>
  <si>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</si>
  <si>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</si>
  <si>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</si>
  <si>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</si>
  <si>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</si>
  <si>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</si>
  <si>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</si>
  <si>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</si>
  <si>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</si>
  <si>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</si>
  <si>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</si>
  <si>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</si>
  <si>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</si>
  <si>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</si>
  <si>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</si>
  <si>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</si>
  <si>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</si>
  <si>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</si>
  <si>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</si>
  <si>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</si>
  <si>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</si>
  <si>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</si>
  <si>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</si>
  <si>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</si>
  <si>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</si>
  <si>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</si>
  <si>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</si>
  <si>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</si>
  <si>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</si>
  <si>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</si>
  <si>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</si>
  <si>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</si>
  <si>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</si>
  <si>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</si>
  <si>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</si>
  <si>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</si>
  <si>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</si>
  <si>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</si>
  <si>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</si>
  <si>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</si>
  <si>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</si>
  <si>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</si>
  <si>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</si>
  <si>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</si>
  <si>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</si>
  <si>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</si>
  <si>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</si>
  <si>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</si>
  <si>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</si>
  <si>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</si>
  <si>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</si>
  <si>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</si>
  <si>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</si>
  <si>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</si>
  <si>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</si>
  <si>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</si>
  <si>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</si>
  <si>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</si>
  <si>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</si>
  <si>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</si>
  <si>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</si>
  <si>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</si>
  <si>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</si>
  <si>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</si>
  <si>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</si>
  <si>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</si>
  <si>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</si>
  <si>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</si>
  <si>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</si>
  <si>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</si>
  <si>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</si>
  <si>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</si>
  <si>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</si>
  <si>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</si>
  <si>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</si>
  <si>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</si>
  <si>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</si>
  <si>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</si>
  <si>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</si>
  <si>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</si>
  <si>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</si>
  <si>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</si>
  <si>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</si>
  <si>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</si>
  <si>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</si>
  <si>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</si>
  <si>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</si>
  <si>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</si>
  <si>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</si>
  <si>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</si>
  <si>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</si>
  <si>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</si>
  <si>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</si>
  <si>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</si>
  <si>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</si>
  <si>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</si>
  <si>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</si>
  <si>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</si>
  <si>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</si>
  <si>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</si>
  <si>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</si>
  <si>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</si>
  <si>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</si>
  <si>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</si>
  <si>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</si>
  <si>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</si>
  <si>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</si>
  <si>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</si>
  <si>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</si>
  <si>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</si>
  <si>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</si>
  <si>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</si>
  <si>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</si>
  <si>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</si>
  <si>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</si>
  <si>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</si>
  <si>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</si>
  <si>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</si>
  <si>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</si>
  <si>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</si>
  <si>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</si>
  <si>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</si>
  <si>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</si>
  <si>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</si>
  <si>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</si>
  <si>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</si>
  <si>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</si>
  <si>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</si>
  <si>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</si>
  <si>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</si>
  <si>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</si>
  <si>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</si>
  <si>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</si>
  <si>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</si>
  <si>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</si>
  <si>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</si>
  <si>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</si>
  <si>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</si>
  <si>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</si>
  <si>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</si>
  <si>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</si>
  <si>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</si>
  <si>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</si>
  <si>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</si>
  <si>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</si>
  <si>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</si>
  <si>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</si>
  <si>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</si>
  <si>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</si>
  <si>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</si>
  <si>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</si>
  <si>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</si>
  <si>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</si>
  <si>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</si>
  <si>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</si>
  <si>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</si>
  <si>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</si>
  <si>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</si>
  <si>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</si>
  <si>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</si>
  <si>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</si>
  <si>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</si>
  <si>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</si>
  <si>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</si>
  <si>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</si>
  <si>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</si>
  <si>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</si>
  <si>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</si>
  <si>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</si>
  <si>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</si>
  <si>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</si>
  <si>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</si>
  <si>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</si>
  <si>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</si>
  <si>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</si>
  <si>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</si>
  <si>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</si>
  <si>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</si>
  <si>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</si>
  <si>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</si>
  <si>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</si>
  <si>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</si>
  <si>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</si>
  <si>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</si>
  <si>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</si>
  <si>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</si>
  <si>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</si>
  <si>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</si>
  <si>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</si>
  <si>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</si>
  <si>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</si>
  <si>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</si>
  <si>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</si>
  <si>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</si>
  <si>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</si>
  <si>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</si>
  <si>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</si>
  <si>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</si>
  <si>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</si>
  <si>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</si>
  <si>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</si>
  <si>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</si>
  <si>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</si>
  <si>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</si>
  <si>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</si>
  <si>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</si>
  <si>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</si>
  <si>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</si>
  <si>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</si>
  <si>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</si>
  <si>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</si>
  <si>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</si>
  <si>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</si>
  <si>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</si>
  <si>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</si>
  <si>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</si>
  <si>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</si>
  <si>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</si>
  <si>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</si>
  <si>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</si>
  <si>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</si>
  <si>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</si>
  <si>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</si>
  <si>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</si>
  <si>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</si>
  <si>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</si>
  <si>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</si>
  <si>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</si>
  <si>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</si>
  <si>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</si>
  <si>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</si>
  <si>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</si>
  <si>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</si>
  <si>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</si>
  <si>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</si>
  <si>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</si>
  <si>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</si>
  <si>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</si>
  <si>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</si>
  <si>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</si>
  <si>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</si>
  <si>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</si>
  <si>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</si>
  <si>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</si>
  <si>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</si>
  <si>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</si>
  <si>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</si>
  <si>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</si>
  <si>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</si>
  <si>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</si>
  <si>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</si>
  <si>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</si>
  <si>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</si>
  <si>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</si>
  <si>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</si>
  <si>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</si>
  <si>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</si>
  <si>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</si>
  <si>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</si>
  <si>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</si>
  <si>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</si>
  <si>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</si>
  <si>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</si>
  <si>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</si>
  <si>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</si>
  <si>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</si>
  <si>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</si>
  <si>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</si>
  <si>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</si>
  <si>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</si>
  <si>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</si>
  <si>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</si>
  <si>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</si>
  <si>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</si>
  <si>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</si>
  <si>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</si>
  <si>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</si>
  <si>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</si>
  <si>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</si>
  <si>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</si>
  <si>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</si>
  <si>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</si>
  <si>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</si>
  <si>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</si>
  <si>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</si>
  <si>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</si>
  <si>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</si>
  <si>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</si>
  <si>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</si>
  <si>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</si>
  <si>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</si>
  <si>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</si>
  <si>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</si>
  <si>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</si>
  <si>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</si>
  <si>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</si>
  <si>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</si>
  <si>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</si>
  <si>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</si>
  <si>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</si>
  <si>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</si>
  <si>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</si>
  <si>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</si>
  <si>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</si>
  <si>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</si>
  <si>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</si>
  <si>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</si>
  <si>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</si>
  <si>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</si>
  <si>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</si>
  <si>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</si>
  <si>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</si>
  <si>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</si>
  <si>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</si>
  <si>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</si>
  <si>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</si>
  <si>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</si>
  <si>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</si>
  <si>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</si>
  <si>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</si>
  <si>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</si>
  <si>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</si>
  <si>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</si>
  <si>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</si>
  <si>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</si>
  <si>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</si>
  <si>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</si>
  <si>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</si>
  <si>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</si>
  <si>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</si>
  <si>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</si>
  <si>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</si>
  <si>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</si>
  <si>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</si>
  <si>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</si>
  <si>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</si>
  <si>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</si>
  <si>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</si>
  <si>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</si>
  <si>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</si>
  <si>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</si>
  <si>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</si>
  <si>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</si>
  <si>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</si>
  <si>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</si>
  <si>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</si>
  <si>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</si>
  <si>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</si>
  <si>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</si>
  <si>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</si>
  <si>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</si>
  <si>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</si>
  <si>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</si>
  <si>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</si>
  <si>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</si>
  <si>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</si>
  <si>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</si>
  <si>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</si>
  <si>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</si>
  <si>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</si>
  <si>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</si>
  <si>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</si>
  <si>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</si>
  <si>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</si>
  <si>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</si>
  <si>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</si>
  <si>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</si>
  <si>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</si>
  <si>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</si>
  <si>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</si>
  <si>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</si>
  <si>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</si>
  <si>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</si>
  <si>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</si>
  <si>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</si>
  <si>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</si>
  <si>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</si>
  <si>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</si>
  <si>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</si>
  <si>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</si>
  <si>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</si>
  <si>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</si>
  <si>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</si>
  <si>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</si>
  <si>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</si>
  <si>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</si>
  <si>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</si>
  <si>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</si>
  <si>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</si>
  <si>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</si>
  <si>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</si>
  <si>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</si>
  <si>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</si>
  <si>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</si>
  <si>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</si>
  <si>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</si>
  <si>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</si>
  <si>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</si>
  <si>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</si>
  <si>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</si>
  <si>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</si>
  <si>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</si>
  <si>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</si>
  <si>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</si>
  <si>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</si>
  <si>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</si>
  <si>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</si>
  <si>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</si>
  <si>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</si>
  <si>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</si>
  <si>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</si>
  <si>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</si>
  <si>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</si>
  <si>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</si>
  <si>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</si>
  <si>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</si>
  <si>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</si>
  <si>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</si>
  <si>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</si>
  <si>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</si>
  <si>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</si>
  <si>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</si>
  <si>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</si>
  <si>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</si>
  <si>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</si>
  <si>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</si>
  <si>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</si>
  <si>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</si>
  <si>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</si>
  <si>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</si>
  <si>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</si>
  <si>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</si>
  <si>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</si>
  <si>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</si>
  <si>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</si>
  <si>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</si>
  <si>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</si>
  <si>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</si>
  <si>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</si>
  <si>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</si>
  <si>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</si>
  <si>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</si>
  <si>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</si>
  <si>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</si>
  <si>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</si>
  <si>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</si>
  <si>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</si>
  <si>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</si>
  <si>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</si>
  <si>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</si>
  <si>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</si>
  <si>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</si>
  <si>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</si>
  <si>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</si>
  <si>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</si>
  <si>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</si>
  <si>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</si>
  <si>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</si>
  <si>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</si>
  <si>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</si>
  <si>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</si>
  <si>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</si>
  <si>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</si>
  <si>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</si>
  <si>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</si>
  <si>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</si>
  <si>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</si>
  <si>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</si>
  <si>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</si>
  <si>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</si>
  <si>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</si>
  <si>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</si>
  <si>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</si>
  <si>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</si>
  <si>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</si>
  <si>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</si>
  <si>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</si>
  <si>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</si>
  <si>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</si>
  <si>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</si>
  <si>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</si>
  <si>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</si>
  <si>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</si>
  <si>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</si>
  <si>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</si>
  <si>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</si>
  <si>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</si>
  <si>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</si>
  <si>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</si>
  <si>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</si>
  <si>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</si>
  <si>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</si>
  <si>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</si>
  <si>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</si>
  <si>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</si>
  <si>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</si>
  <si>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</si>
  <si>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</si>
  <si>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</si>
  <si>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</si>
  <si>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</si>
  <si>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</si>
  <si>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</si>
  <si>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</si>
  <si>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</si>
  <si>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</si>
  <si>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</si>
  <si>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</si>
  <si>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</si>
  <si>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</si>
  <si>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</si>
  <si>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</si>
  <si>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</si>
  <si>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</si>
  <si>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</si>
  <si>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</si>
  <si>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</si>
  <si>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</si>
  <si>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</si>
  <si>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</si>
  <si>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</si>
  <si>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</si>
  <si>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</si>
  <si>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</si>
  <si>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</si>
  <si>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</si>
  <si>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</si>
  <si>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</si>
  <si>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</si>
  <si>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</si>
  <si>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</si>
  <si>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</si>
  <si>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</si>
  <si>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</si>
  <si>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</si>
  <si>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</si>
  <si>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</si>
  <si>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</si>
  <si>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</si>
  <si>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</si>
  <si>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</si>
  <si>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</si>
  <si>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</si>
  <si>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</si>
  <si>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</si>
  <si>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</si>
  <si>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</si>
  <si>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</si>
  <si>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</si>
  <si>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</si>
  <si>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</si>
  <si>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</si>
  <si>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</si>
  <si>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</si>
  <si>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</si>
  <si>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</si>
  <si>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</si>
  <si>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</si>
  <si>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</si>
  <si>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</si>
  <si>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</si>
  <si>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</si>
  <si>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</si>
  <si>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</si>
  <si>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</si>
  <si>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</si>
  <si>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</si>
  <si>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</si>
  <si>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</si>
  <si>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</si>
  <si>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</si>
  <si>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</si>
  <si>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</si>
  <si>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</si>
  <si>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</si>
  <si>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</si>
  <si>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</si>
  <si>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</si>
  <si>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</si>
  <si>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</si>
  <si>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</si>
  <si>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</si>
  <si>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</si>
  <si>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</si>
  <si>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</si>
  <si>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</si>
  <si>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</si>
  <si>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</si>
  <si>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</si>
  <si>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</si>
  <si>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</si>
  <si>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</si>
  <si>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</si>
  <si>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</si>
  <si>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</si>
  <si>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</si>
  <si>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</si>
  <si>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</si>
  <si>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</si>
  <si>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</si>
  <si>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</si>
  <si>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</si>
  <si>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</si>
  <si>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</si>
  <si>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</si>
  <si>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</si>
  <si>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</si>
  <si>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</si>
  <si>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</si>
  <si>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</si>
  <si>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</si>
  <si>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</si>
  <si>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</si>
  <si>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</si>
  <si>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</si>
  <si>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</si>
  <si>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</si>
  <si>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</si>
  <si>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</si>
  <si>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</si>
  <si>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</si>
  <si>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</si>
  <si>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</si>
  <si>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</si>
  <si>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</si>
  <si>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</si>
  <si>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</si>
  <si>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</si>
  <si>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</si>
  <si>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</si>
  <si>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</si>
  <si>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</si>
  <si>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</si>
  <si>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</si>
  <si>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</si>
  <si>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</si>
  <si>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</si>
  <si>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</si>
  <si>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</si>
  <si>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</si>
  <si>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</si>
  <si>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</si>
  <si>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</si>
  <si>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</si>
  <si>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</si>
  <si>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</si>
  <si>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</si>
  <si>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</si>
  <si>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</si>
  <si>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</si>
  <si>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</si>
  <si>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</si>
  <si>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</si>
  <si>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</si>
  <si>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</si>
  <si>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</si>
  <si>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</si>
  <si>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</si>
  <si>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</si>
  <si>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</si>
  <si>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</si>
  <si>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</si>
  <si>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</si>
  <si>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</si>
  <si>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</si>
  <si>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</si>
  <si>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</si>
  <si>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</si>
  <si>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</si>
  <si>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
</t>
    </r>
    <r>
      <rPr>
        <sz val="9"/>
        <color rgb="FF234371"/>
        <rFont val="Calibri"/>
        <family val="2"/>
        <scheme val="minor"/>
      </rPr>
      <t>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</si>
  <si>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</t>
    </r>
    <r>
      <rPr>
        <sz val="9"/>
        <color rgb="FF234371"/>
        <rFont val="Calibri"/>
        <family val="2"/>
        <scheme val="minor"/>
      </rPr>
      <t xml:space="preserve">
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</si>
  <si>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t>IE</t>
  </si>
  <si>
    <t>IRLANDA / IRELAND</t>
  </si>
  <si>
    <r>
      <rPr>
        <b/>
        <sz val="10"/>
        <color rgb="FF234371"/>
        <rFont val="Calibri"/>
        <family val="2"/>
        <scheme val="minor"/>
      </rPr>
      <t>PRINCIPAIS PAÍSES FORNECEDORES EM 2024:</t>
    </r>
    <r>
      <rPr>
        <sz val="10"/>
        <color rgb="FF234371"/>
        <rFont val="Calibri"/>
        <family val="2"/>
        <scheme val="minor"/>
      </rPr>
      <t xml:space="preserve">
MAIN PARTNER COUNTRIES IN 2024:</t>
    </r>
  </si>
  <si>
    <r>
      <rPr>
        <b/>
        <sz val="10"/>
        <rFont val="Calibri"/>
        <family val="2"/>
        <scheme val="minor"/>
      </rPr>
      <t>PRINCIPAIS PAÍSES CLIENTES EM 2024:</t>
    </r>
    <r>
      <rPr>
        <sz val="10"/>
        <rFont val="Calibri"/>
        <family val="2"/>
        <scheme val="minor"/>
      </rPr>
      <t xml:space="preserve">
MAIN PARTNER COUNTRIES IN 2024:</t>
    </r>
  </si>
  <si>
    <t>MA</t>
  </si>
  <si>
    <t>MARROCOS / MOROCCO</t>
  </si>
  <si>
    <t>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</si>
  <si>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r>
      <t xml:space="preserve">TOTAL SEM TTE (*)
</t>
    </r>
    <r>
      <rPr>
        <sz val="9"/>
        <color rgb="FF234371"/>
        <rFont val="Calibri"/>
        <family val="2"/>
        <scheme val="minor"/>
      </rPr>
      <t>TOTAL EXCLUDING TTE</t>
    </r>
    <r>
      <rPr>
        <b/>
        <sz val="9"/>
        <color rgb="FF234371"/>
        <rFont val="Calibri"/>
        <family val="2"/>
        <scheme val="minor"/>
      </rPr>
      <t xml:space="preserve"> (*)</t>
    </r>
  </si>
  <si>
    <t>(*) - Transactions with a view to or following processing (without transfer of ownership)</t>
  </si>
  <si>
    <t>(*) - Transações com transferência de propriedade (com ou sem compensação financeira)</t>
  </si>
  <si>
    <r>
      <t>Unidade / Unit: 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euros</t>
    </r>
  </si>
  <si>
    <r>
      <t>Unidade/Unit: 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</si>
  <si>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9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</si>
  <si>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9"/>
        <rFont val="Calibri"/>
        <family val="2"/>
        <scheme val="minor"/>
      </rPr>
      <t>EXPORTS - INTERNATIONAL TRADE BY CN CHAPTERS</t>
    </r>
  </si>
  <si>
    <t>SET 2024 a NOV 2024 
SEP 2024 to NOV 2024</t>
  </si>
  <si>
    <t>SET 2025 a NOV 2025
SEP 2025 to NOV 2025</t>
  </si>
  <si>
    <t>NOV 2025
NOV 2025</t>
  </si>
  <si>
    <t>NOV 2024
NOV 2024</t>
  </si>
  <si>
    <t>Período: JANEIRO A NOVEMBRO</t>
  </si>
  <si>
    <t>Period: JANUARY TO NOVEMBER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</si>
  <si>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</si>
  <si>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</si>
  <si>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</si>
  <si>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</si>
  <si>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</si>
  <si>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</si>
  <si>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</si>
  <si>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CONGO</t>
  </si>
  <si>
    <t xml:space="preserve">      ARGELIA</t>
  </si>
  <si>
    <t xml:space="preserve">      GABAO</t>
  </si>
  <si>
    <t xml:space="preserve">      GUINE EQUATORIAL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</si>
  <si>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</si>
  <si>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</si>
  <si>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</si>
  <si>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</si>
  <si>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</si>
  <si>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</si>
  <si>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</si>
  <si>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</si>
  <si>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ANGOLA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</si>
  <si>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</si>
  <si>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</si>
  <si>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</si>
  <si>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</si>
  <si>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</si>
  <si>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</si>
  <si>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</si>
  <si>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</si>
  <si>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</si>
  <si>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</si>
  <si>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</si>
  <si>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</si>
  <si>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</si>
  <si>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</si>
  <si>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</si>
  <si>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</si>
  <si>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</si>
  <si>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</si>
  <si>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</si>
  <si>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</si>
  <si>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</si>
  <si>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>Ə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</si>
  <si>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</si>
  <si>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</si>
  <si>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</si>
  <si>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</si>
  <si>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</si>
  <si>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</si>
  <si>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</si>
  <si>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</si>
  <si>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</si>
  <si>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</si>
  <si>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</si>
  <si>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</si>
  <si>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</si>
  <si>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ERITREIA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</si>
  <si>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</si>
  <si>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</si>
  <si>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</si>
  <si>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</si>
  <si>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</si>
  <si>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>x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</si>
  <si>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</si>
  <si>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</si>
  <si>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</si>
  <si>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</si>
  <si>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</si>
  <si>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</si>
  <si>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</si>
  <si>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</si>
  <si>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</si>
  <si>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</si>
  <si>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</si>
  <si>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</si>
  <si>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</si>
  <si>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</si>
  <si>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</si>
  <si>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</si>
  <si>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</si>
  <si>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</si>
  <si>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</si>
  <si>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</si>
  <si>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</si>
  <si>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</si>
  <si>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</si>
  <si>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</si>
  <si>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</si>
  <si>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</si>
  <si>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</si>
  <si>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</si>
  <si>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</si>
  <si>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</si>
  <si>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</si>
  <si>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</si>
  <si>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</si>
  <si>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</si>
  <si>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</si>
  <si>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</si>
  <si>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</si>
  <si>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</si>
  <si>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</si>
  <si>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</si>
  <si>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</si>
  <si>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</si>
  <si>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</si>
  <si>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</si>
  <si>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</si>
  <si>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</si>
  <si>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</si>
  <si>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</si>
  <si>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</si>
  <si>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</si>
  <si>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</si>
  <si>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</si>
  <si>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</si>
  <si>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</si>
  <si>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</si>
  <si>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</si>
  <si>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</si>
  <si>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</si>
  <si>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</si>
  <si>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</si>
  <si>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</si>
  <si>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</si>
  <si>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</si>
  <si>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</si>
  <si>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</si>
  <si>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</si>
  <si>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</si>
  <si>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</si>
  <si>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</si>
  <si>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SAO PEDRO E MIQUELAO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</si>
  <si>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</si>
  <si>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</si>
  <si>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</si>
  <si>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</si>
  <si>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</si>
  <si>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</si>
  <si>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</si>
  <si>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</si>
  <si>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</si>
  <si>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</si>
  <si>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</si>
  <si>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</si>
  <si>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</si>
  <si>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</si>
  <si>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</si>
  <si>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</si>
  <si>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</si>
  <si>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</si>
  <si>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</si>
  <si>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</si>
  <si>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</si>
  <si>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</si>
  <si>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</si>
  <si>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</si>
  <si>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</si>
  <si>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</si>
  <si>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</si>
  <si>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</si>
  <si>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</si>
  <si>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</si>
  <si>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</si>
  <si>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</si>
  <si>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</si>
  <si>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</si>
  <si>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</si>
  <si>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</si>
  <si>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</si>
  <si>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</si>
  <si>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</si>
  <si>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</si>
  <si>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</si>
  <si>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</si>
  <si>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</si>
  <si>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</si>
  <si>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</si>
  <si>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</si>
  <si>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</si>
  <si>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</si>
  <si>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</si>
  <si>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</si>
  <si>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</si>
  <si>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</si>
  <si>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</si>
  <si>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</si>
  <si>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</si>
  <si>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</si>
  <si>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</si>
  <si>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</si>
  <si>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</si>
  <si>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ILHAS COOK</t>
  </si>
  <si>
    <t xml:space="preserve">      FIJI</t>
  </si>
  <si>
    <t xml:space="preserve">      MICRONESIA, ESTADOS FEDERADOS DA</t>
  </si>
  <si>
    <t xml:space="preserve">      GUAME</t>
  </si>
  <si>
    <t xml:space="preserve">      QUIRIBATI</t>
  </si>
  <si>
    <t xml:space="preserve">      ILHAS MARSHALL</t>
  </si>
  <si>
    <t xml:space="preserve">      ILHAS MARIANAS DO NORTE</t>
  </si>
  <si>
    <t xml:space="preserve">      NOVA CALEDONIA</t>
  </si>
  <si>
    <t xml:space="preserve">      NIUE</t>
  </si>
  <si>
    <t xml:space="preserve">      NOVA ZELANDIA</t>
  </si>
  <si>
    <t xml:space="preserve">      POLINESIA FRANCESA</t>
  </si>
  <si>
    <t xml:space="preserve">      PAPUA-NOVA GUINE</t>
  </si>
  <si>
    <t xml:space="preserve">      PALAU</t>
  </si>
  <si>
    <t xml:space="preserve">      ILHAS SALOMAO</t>
  </si>
  <si>
    <t xml:space="preserve">      TERRAS AUSTRAIS E ANTARTICAS FRANCE</t>
  </si>
  <si>
    <t xml:space="preserve">      TOQUELAU</t>
  </si>
  <si>
    <t xml:space="preserve">      TONGA</t>
  </si>
  <si>
    <t xml:space="preserve">      TUVALU</t>
  </si>
  <si>
    <t xml:space="preserve">      ILHAS MENORES AFASTADAS ESTADOS UNI</t>
  </si>
  <si>
    <t xml:space="preserve">      VANUATU</t>
  </si>
  <si>
    <t xml:space="preserve">      SAMOA</t>
  </si>
  <si>
    <t>DIV. EXTRA UE</t>
  </si>
  <si>
    <t xml:space="preserve">      ALTO MAR</t>
  </si>
  <si>
    <t xml:space="preserve">      ABASTECIMENTO E PROV. BORDO EXTRA-U</t>
  </si>
  <si>
    <t xml:space="preserve">      PAISES E TERRITORIOS NE TC EXTRA-UN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</si>
  <si>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</si>
  <si>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</si>
  <si>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</si>
  <si>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</si>
  <si>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</si>
  <si>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</si>
  <si>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</si>
  <si>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</si>
  <si>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</si>
  <si>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</si>
  <si>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</si>
  <si>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</si>
  <si>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</si>
  <si>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</si>
  <si>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</si>
  <si>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</si>
  <si>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</si>
  <si>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ANGOLA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</si>
  <si>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</si>
  <si>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</si>
  <si>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</si>
  <si>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</si>
  <si>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</si>
  <si>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</si>
  <si>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</si>
  <si>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</si>
  <si>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</si>
  <si>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</si>
  <si>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</si>
  <si>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</si>
  <si>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</si>
  <si>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</si>
  <si>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</si>
  <si>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</si>
  <si>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</si>
  <si>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</si>
  <si>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</si>
  <si>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</si>
  <si>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</si>
  <si>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</si>
  <si>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</si>
  <si>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</si>
  <si>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</si>
  <si>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</si>
  <si>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</si>
  <si>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</si>
  <si>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</si>
  <si>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</si>
  <si>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</si>
  <si>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</si>
  <si>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</si>
  <si>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</si>
  <si>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</si>
  <si>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</si>
  <si>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</si>
  <si>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</si>
  <si>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</si>
  <si>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</si>
  <si>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</si>
  <si>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</si>
  <si>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</si>
  <si>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</si>
  <si>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</si>
  <si>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</si>
  <si>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</si>
  <si>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</si>
  <si>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</si>
  <si>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</si>
  <si>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</si>
  <si>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</si>
  <si>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</si>
  <si>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</si>
  <si>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</si>
  <si>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</si>
  <si>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</si>
  <si>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</si>
  <si>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</si>
  <si>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</si>
  <si>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</si>
  <si>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</si>
  <si>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</si>
  <si>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</si>
  <si>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</si>
  <si>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</si>
  <si>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</si>
  <si>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</si>
  <si>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</si>
  <si>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</si>
  <si>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</si>
  <si>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</si>
  <si>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</si>
  <si>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</si>
  <si>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</si>
  <si>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</si>
  <si>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</si>
  <si>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</si>
  <si>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</si>
  <si>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</si>
  <si>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</si>
  <si>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</si>
  <si>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</si>
  <si>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</si>
  <si>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</si>
  <si>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</si>
  <si>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</si>
  <si>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</si>
  <si>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</si>
  <si>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</si>
  <si>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</si>
  <si>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</si>
  <si>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</si>
  <si>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</si>
  <si>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</si>
  <si>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</si>
  <si>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</si>
  <si>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</si>
  <si>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</si>
  <si>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</si>
  <si>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</si>
  <si>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</si>
  <si>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</si>
  <si>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</si>
  <si>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</si>
  <si>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</si>
  <si>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</si>
  <si>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</si>
  <si>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ST PIERRE AND MIQUELON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</si>
  <si>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</si>
  <si>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</si>
  <si>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</si>
  <si>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</si>
  <si>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</si>
  <si>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</si>
  <si>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</si>
  <si>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</si>
  <si>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</si>
  <si>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</si>
  <si>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</si>
  <si>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</si>
  <si>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</si>
  <si>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</si>
  <si>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</si>
  <si>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</si>
  <si>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</si>
  <si>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</si>
  <si>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</si>
  <si>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</si>
  <si>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</si>
  <si>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</si>
  <si>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</si>
  <si>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</si>
  <si>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</si>
  <si>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</si>
  <si>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</si>
  <si>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</si>
  <si>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</si>
  <si>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</si>
  <si>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</si>
  <si>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</si>
  <si>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</si>
  <si>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</si>
  <si>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</si>
  <si>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</si>
  <si>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</si>
  <si>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</si>
  <si>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</si>
  <si>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</si>
  <si>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</si>
  <si>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</si>
  <si>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</si>
  <si>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</si>
  <si>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</si>
  <si>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</si>
  <si>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</si>
  <si>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</si>
  <si>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</si>
  <si>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</si>
  <si>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</si>
  <si>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</si>
  <si>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</si>
  <si>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</si>
  <si>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</si>
  <si>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</si>
  <si>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</si>
  <si>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</si>
  <si>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COOK ISLANDS</t>
  </si>
  <si>
    <t xml:space="preserve">     FIJI</t>
  </si>
  <si>
    <t xml:space="preserve">     MICRONESIA, FEDERATED STATES OF</t>
  </si>
  <si>
    <t xml:space="preserve">     GUAM</t>
  </si>
  <si>
    <t xml:space="preserve">     KIRIBATI</t>
  </si>
  <si>
    <t xml:space="preserve">     MARSHALL ISLANDS</t>
  </si>
  <si>
    <t xml:space="preserve">     NORTHERN MARIANA ISLANDS</t>
  </si>
  <si>
    <t xml:space="preserve">     NEW CALEDONIA</t>
  </si>
  <si>
    <t xml:space="preserve">     NIUE</t>
  </si>
  <si>
    <t xml:space="preserve">     NEW ZEALAND</t>
  </si>
  <si>
    <t xml:space="preserve">     FRENCH POLYNESIA</t>
  </si>
  <si>
    <t xml:space="preserve">     PAPUA NEW GUINEA</t>
  </si>
  <si>
    <t xml:space="preserve">     PALAU</t>
  </si>
  <si>
    <t xml:space="preserve">     SOLOMON ISLANDS</t>
  </si>
  <si>
    <t xml:space="preserve">     FRENCH SOUTHERN TERRITORIES</t>
  </si>
  <si>
    <t xml:space="preserve">     TOKELAU</t>
  </si>
  <si>
    <t xml:space="preserve">     TONGA</t>
  </si>
  <si>
    <t xml:space="preserve">     TUVALU</t>
  </si>
  <si>
    <t xml:space="preserve">     UNITED STATES MINOR OUTLYING ISLAND</t>
  </si>
  <si>
    <t xml:space="preserve">     VANUATU</t>
  </si>
  <si>
    <t xml:space="preserve">     SAMOA</t>
  </si>
  <si>
    <t>DIV. EXTRA EU</t>
  </si>
  <si>
    <t xml:space="preserve">     HIGH SEAS</t>
  </si>
  <si>
    <t xml:space="preserve">     STORES AND PROVISIONS OF EXT-UNION </t>
  </si>
  <si>
    <t xml:space="preserve">     COUNTRIES AND TERRIT NS FW EXTRA-UN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</si>
</sst>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5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9"/>
      <color rgb="FF23437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3"/>
      <name val="Calibri"/>
      <family val="2"/>
      <scheme val="minor"/>
    </font>
    <font>
      <sz val="9"/>
      <color indexed="8"/>
      <name val="Calibri"/>
      <family val="2"/>
      <scheme val="minor"/>
    </font>
    <font>
      <u/>
      <sz val="9"/>
      <color indexed="1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7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3" fontId="34" fillId="0" borderId="0" xfId="3" applyNumberFormat="1" applyFont="1" applyAlignment="1">
      <alignment horizontal="right" wrapText="1"/>
    </xf>
    <xf numFmtId="0" fontId="28" fillId="0" borderId="0" xfId="0" applyFont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5" fillId="10" borderId="18" xfId="0" applyFont="1" applyFill="1" applyBorder="1" applyAlignment="1">
      <alignment horizontal="center" vertical="center"/>
    </xf>
    <xf numFmtId="0" fontId="35" fillId="10" borderId="5" xfId="0" applyFont="1" applyFill="1" applyBorder="1" applyAlignment="1">
      <alignment horizontal="center" vertical="center" wrapText="1"/>
    </xf>
    <xf numFmtId="0" fontId="35" fillId="10" borderId="19" xfId="0" applyFont="1" applyFill="1" applyBorder="1" applyAlignment="1">
      <alignment horizontal="center" vertical="center" wrapText="1"/>
    </xf>
    <xf numFmtId="0" fontId="35" fillId="10" borderId="5" xfId="0" quotePrefix="1" applyFont="1" applyFill="1" applyBorder="1" applyAlignment="1">
      <alignment horizontal="center" vertical="center"/>
    </xf>
    <xf numFmtId="0" fontId="35" fillId="10" borderId="5" xfId="0" quotePrefix="1" applyFont="1" applyFill="1" applyBorder="1" applyAlignment="1">
      <alignment horizontal="centerContinuous" vertical="center"/>
    </xf>
    <xf numFmtId="0" fontId="35" fillId="10" borderId="5" xfId="0" applyFont="1" applyFill="1" applyBorder="1" applyAlignment="1">
      <alignment horizontal="centerContinuous" vertical="center"/>
    </xf>
    <xf numFmtId="0" fontId="35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5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5" fillId="10" borderId="5" xfId="0" applyFont="1" applyFill="1" applyBorder="1" applyAlignment="1">
      <alignment horizontal="center" vertical="center"/>
    </xf>
    <xf numFmtId="0" fontId="35" fillId="10" borderId="19" xfId="0" applyFont="1" applyFill="1" applyBorder="1" applyAlignment="1">
      <alignment horizontal="centerContinuous" vertical="center"/>
    </xf>
    <xf numFmtId="164" fontId="35" fillId="10" borderId="5" xfId="0" applyNumberFormat="1" applyFont="1" applyFill="1" applyBorder="1" applyAlignment="1">
      <alignment horizontal="center" vertical="center"/>
    </xf>
    <xf numFmtId="0" fontId="35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6" fillId="0" borderId="0" xfId="0" applyFont="1" applyAlignment="1">
      <alignment horizontal="center" vertical="center" wrapText="1"/>
    </xf>
    <xf numFmtId="164" fontId="36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1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21" fillId="10" borderId="1" xfId="0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3" fontId="12" fillId="0" borderId="0" xfId="0" applyNumberFormat="1" applyFont="1" applyAlignment="1">
      <alignment horizontal="right"/>
    </xf>
    <xf numFmtId="3" fontId="12" fillId="0" borderId="0" xfId="0" applyNumberFormat="1" applyFont="1"/>
    <xf numFmtId="0" fontId="12" fillId="0" borderId="0" xfId="0" applyFont="1" applyAlignment="1">
      <alignment horizontal="center" vertical="center"/>
    </xf>
    <xf numFmtId="0" fontId="18" fillId="10" borderId="1" xfId="3" applyFont="1" applyFill="1" applyBorder="1" applyAlignment="1">
      <alignment horizontal="center" vertical="center"/>
    </xf>
    <xf numFmtId="3" fontId="43" fillId="0" borderId="0" xfId="3" applyNumberFormat="1" applyFont="1" applyAlignment="1">
      <alignment horizontal="right" wrapText="1"/>
    </xf>
    <xf numFmtId="0" fontId="12" fillId="0" borderId="25" xfId="0" applyFont="1" applyBorder="1" applyAlignment="1">
      <alignment horizontal="center"/>
    </xf>
    <xf numFmtId="0" fontId="12" fillId="0" borderId="25" xfId="0" applyFont="1" applyBorder="1"/>
    <xf numFmtId="3" fontId="43" fillId="0" borderId="25" xfId="3" applyNumberFormat="1" applyFont="1" applyBorder="1" applyAlignment="1">
      <alignment horizontal="right" wrapText="1"/>
    </xf>
    <xf numFmtId="0" fontId="18" fillId="10" borderId="1" xfId="0" applyFont="1" applyFill="1" applyBorder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41" fillId="0" borderId="0" xfId="0" applyFont="1"/>
    <xf numFmtId="0" fontId="41" fillId="0" borderId="0" xfId="2" applyFont="1"/>
    <xf numFmtId="0" fontId="44" fillId="0" borderId="0" xfId="1" applyFont="1" applyAlignment="1" applyProtection="1"/>
    <xf numFmtId="0" fontId="12" fillId="0" borderId="0" xfId="2" applyFont="1"/>
    <xf numFmtId="3" fontId="42" fillId="0" borderId="6" xfId="0" applyNumberFormat="1" applyFont="1" applyBorder="1"/>
    <xf numFmtId="3" fontId="42" fillId="0" borderId="7" xfId="0" applyNumberFormat="1" applyFont="1" applyBorder="1"/>
    <xf numFmtId="3" fontId="42" fillId="0" borderId="8" xfId="0" applyNumberFormat="1" applyFont="1" applyBorder="1"/>
    <xf numFmtId="0" fontId="12" fillId="0" borderId="0" xfId="0" applyFont="1" applyAlignment="1">
      <alignment vertical="center"/>
    </xf>
    <xf numFmtId="0" fontId="21" fillId="10" borderId="1" xfId="0" applyFont="1" applyFill="1" applyBorder="1" applyAlignment="1">
      <alignment horizontal="center" vertical="center"/>
    </xf>
    <xf numFmtId="0" fontId="44" fillId="0" borderId="0" xfId="1" applyFont="1" applyAlignment="1" applyProtection="1">
      <alignment horizontal="center"/>
    </xf>
    <xf numFmtId="0" fontId="41" fillId="0" borderId="0" xfId="0" applyFont="1" applyAlignment="1">
      <alignment vertical="center" wrapText="1"/>
    </xf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27" fillId="0" borderId="2" xfId="0" applyFont="1" applyBorder="1" applyAlignment="1">
      <alignment horizontal="center" vertical="center"/>
    </xf>
    <xf numFmtId="0" fontId="21" fillId="10" borderId="3" xfId="0" applyFont="1" applyFill="1" applyBorder="1" applyAlignment="1">
      <alignment horizontal="center" vertical="center"/>
    </xf>
    <xf numFmtId="0" fontId="21" fillId="10" borderId="4" xfId="0" applyFont="1" applyFill="1" applyBorder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21" fillId="10" borderId="6" xfId="0" applyNumberFormat="1" applyFont="1" applyFill="1" applyBorder="1" applyAlignment="1">
      <alignment horizontal="center"/>
    </xf>
    <xf numFmtId="3" fontId="21" fillId="10" borderId="7" xfId="0" applyNumberFormat="1" applyFont="1" applyFill="1" applyBorder="1" applyAlignment="1">
      <alignment horizontal="center"/>
    </xf>
    <xf numFmtId="3" fontId="21" fillId="10" borderId="8" xfId="0" applyNumberFormat="1" applyFont="1" applyFill="1" applyBorder="1" applyAlignment="1">
      <alignment horizontal="center"/>
    </xf>
    <xf numFmtId="0" fontId="41" fillId="0" borderId="0" xfId="0" applyFont="1" applyAlignment="1">
      <alignment horizontal="left" vertical="top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3" fontId="21" fillId="10" borderId="6" xfId="0" applyNumberFormat="1" applyFont="1" applyFill="1" applyBorder="1" applyAlignment="1">
      <alignment horizontal="right"/>
    </xf>
    <xf numFmtId="3" fontId="21" fillId="10" borderId="7" xfId="0" applyNumberFormat="1" applyFont="1" applyFill="1" applyBorder="1" applyAlignment="1">
      <alignment horizontal="right"/>
    </xf>
    <xf numFmtId="3" fontId="21" fillId="10" borderId="8" xfId="0" applyNumberFormat="1" applyFont="1" applyFill="1" applyBorder="1" applyAlignment="1">
      <alignment horizontal="right"/>
    </xf>
    <xf numFmtId="0" fontId="12" fillId="0" borderId="2" xfId="0" applyFont="1" applyBorder="1" applyAlignment="1">
      <alignment horizontal="center" vertical="center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2" fillId="4" borderId="0" xfId="0" applyFont="1" applyFill="1" applyAlignment="1">
      <alignment horizontal="center" vertical="center" wrapText="1"/>
    </xf>
    <xf numFmtId="0" fontId="32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3" fontId="42" fillId="0" borderId="6" xfId="0" applyNumberFormat="1" applyFont="1" applyBorder="1" applyAlignment="1">
      <alignment horizontal="center"/>
    </xf>
    <xf numFmtId="3" fontId="42" fillId="0" borderId="7" xfId="0" applyNumberFormat="1" applyFont="1" applyBorder="1" applyAlignment="1">
      <alignment horizontal="center"/>
    </xf>
    <xf numFmtId="3" fontId="42" fillId="0" borderId="8" xfId="0" applyNumberFormat="1" applyFont="1" applyBorder="1" applyAlignment="1">
      <alignment horizontal="center"/>
    </xf>
    <xf numFmtId="0" fontId="20" fillId="0" borderId="0" xfId="0" applyFont="1" applyAlignment="1">
      <alignment horizontal="center" vertical="center"/>
    </xf>
    <xf numFmtId="0" fontId="10" fillId="7" borderId="0" xfId="0" applyFont="1" applyFill="1" applyAlignment="1">
      <alignment horizontal="left" vertical="center" wrapText="1"/>
    </xf>
    <xf numFmtId="0" fontId="12" fillId="0" borderId="0" xfId="0" applyFont="1" applyAlignment="1">
      <alignment wrapText="1"/>
    </xf>
    <xf numFmtId="0" fontId="18" fillId="10" borderId="6" xfId="0" applyFont="1" applyFill="1" applyBorder="1" applyAlignment="1">
      <alignment horizontal="center" vertical="center"/>
    </xf>
    <xf numFmtId="0" fontId="18" fillId="10" borderId="7" xfId="0" applyFont="1" applyFill="1" applyBorder="1" applyAlignment="1">
      <alignment horizontal="center" vertical="center"/>
    </xf>
    <xf numFmtId="0" fontId="1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18" fillId="10" borderId="3" xfId="0" applyFont="1" applyFill="1" applyBorder="1" applyAlignment="1">
      <alignment horizontal="center" vertical="center"/>
    </xf>
    <xf numFmtId="0" fontId="18" fillId="10" borderId="4" xfId="0" applyFont="1" applyFill="1" applyBorder="1" applyAlignment="1">
      <alignment horizontal="center" vertical="center"/>
    </xf>
    <xf numFmtId="0" fontId="21" fillId="10" borderId="6" xfId="0" applyFont="1" applyFill="1" applyBorder="1" applyAlignment="1">
      <alignment horizontal="right" vertical="center"/>
    </xf>
    <xf numFmtId="0" fontId="21" fillId="10" borderId="7" xfId="0" applyFont="1" applyFill="1" applyBorder="1" applyAlignment="1">
      <alignment horizontal="right" vertical="center"/>
    </xf>
    <xf numFmtId="0" fontId="21" fillId="10" borderId="8" xfId="0" applyFont="1" applyFill="1" applyBorder="1" applyAlignment="1">
      <alignment horizontal="right" vertical="center"/>
    </xf>
    <xf numFmtId="0" fontId="41" fillId="0" borderId="0" xfId="0" applyFont="1" applyAlignment="1">
      <alignment horizontal="center" vertical="center" wrapText="1"/>
    </xf>
    <xf numFmtId="0" fontId="35" fillId="10" borderId="16" xfId="0" applyFont="1" applyFill="1" applyBorder="1" applyAlignment="1">
      <alignment horizontal="center" vertical="center"/>
    </xf>
    <xf numFmtId="0" fontId="35" fillId="10" borderId="21" xfId="0" applyFont="1" applyFill="1" applyBorder="1" applyAlignment="1">
      <alignment horizontal="center" vertical="center"/>
    </xf>
    <xf numFmtId="0" fontId="35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5" fillId="10" borderId="9" xfId="0" applyFont="1" applyFill="1" applyBorder="1" applyAlignment="1">
      <alignment horizontal="center" vertical="center"/>
    </xf>
    <xf numFmtId="0" fontId="35" fillId="10" borderId="10" xfId="0" applyFont="1" applyFill="1" applyBorder="1" applyAlignment="1">
      <alignment horizontal="center" vertical="center"/>
    </xf>
    <xf numFmtId="0" fontId="35" fillId="10" borderId="11" xfId="0" applyFont="1" applyFill="1" applyBorder="1" applyAlignment="1">
      <alignment horizontal="center" vertical="center"/>
    </xf>
    <xf numFmtId="0" fontId="35" fillId="10" borderId="12" xfId="0" applyFont="1" applyFill="1" applyBorder="1" applyAlignment="1">
      <alignment horizontal="center" vertical="center" wrapText="1"/>
    </xf>
    <xf numFmtId="0" fontId="35" fillId="10" borderId="13" xfId="0" applyFont="1" applyFill="1" applyBorder="1" applyAlignment="1">
      <alignment horizontal="center" vertical="center"/>
    </xf>
    <xf numFmtId="0" fontId="35" fillId="10" borderId="14" xfId="0" applyFont="1" applyFill="1" applyBorder="1" applyAlignment="1">
      <alignment horizontal="center" vertical="center"/>
    </xf>
    <xf numFmtId="0" fontId="35" fillId="10" borderId="12" xfId="0" quotePrefix="1" applyFont="1" applyFill="1" applyBorder="1" applyAlignment="1">
      <alignment horizontal="center" vertical="center" wrapText="1"/>
    </xf>
    <xf numFmtId="0" fontId="35" fillId="10" borderId="14" xfId="0" quotePrefix="1" applyFont="1" applyFill="1" applyBorder="1" applyAlignment="1">
      <alignment horizontal="center" vertical="center" wrapText="1"/>
    </xf>
    <xf numFmtId="0" fontId="35" fillId="10" borderId="12" xfId="0" quotePrefix="1" applyFont="1" applyFill="1" applyBorder="1" applyAlignment="1">
      <alignment horizontal="center" vertical="center"/>
    </xf>
    <xf numFmtId="0" fontId="35" fillId="10" borderId="14" xfId="0" quotePrefix="1" applyFont="1" applyFill="1" applyBorder="1" applyAlignment="1">
      <alignment horizontal="center" vertical="center"/>
    </xf>
    <xf numFmtId="0" fontId="35" fillId="10" borderId="12" xfId="0" applyFont="1" applyFill="1" applyBorder="1" applyAlignment="1">
      <alignment horizontal="center" vertical="center"/>
    </xf>
    <xf numFmtId="0" fontId="35" fillId="10" borderId="14" xfId="0" applyFont="1" applyFill="1" applyBorder="1" applyAlignment="1">
      <alignment horizontal="center" vertical="center" wrapText="1"/>
    </xf>
    <xf numFmtId="0" fontId="35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385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386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387</v>
      </c>
    </row>
    <row r="8" spans="2:2" s="14" customFormat="1" ht="18" customHeight="1" x14ac:dyDescent="0.25">
      <c r="B8" s="17" t="s">
        <v>388</v>
      </c>
    </row>
    <row r="9" spans="2:2" s="14" customFormat="1" ht="18" customHeight="1" x14ac:dyDescent="0.25">
      <c r="B9" s="17" t="s">
        <v>389</v>
      </c>
    </row>
    <row r="10" spans="2:2" s="14" customFormat="1" ht="18" customHeight="1" x14ac:dyDescent="0.25">
      <c r="B10" s="17" t="s">
        <v>384</v>
      </c>
    </row>
    <row r="11" spans="2:2" s="14" customFormat="1" ht="18" customHeight="1" x14ac:dyDescent="0.25">
      <c r="B11" s="17" t="s">
        <v>381</v>
      </c>
    </row>
    <row r="12" spans="2:2" s="14" customFormat="1" ht="18" customHeight="1" x14ac:dyDescent="0.25">
      <c r="B12" s="17" t="s">
        <v>380</v>
      </c>
    </row>
    <row r="13" spans="2:2" s="14" customFormat="1" ht="18" customHeight="1" x14ac:dyDescent="0.25">
      <c r="B13" s="17" t="s">
        <v>379</v>
      </c>
    </row>
    <row r="14" spans="2:2" s="14" customFormat="1" ht="18" customHeight="1" x14ac:dyDescent="0.25">
      <c r="B14" s="17" t="s">
        <v>382</v>
      </c>
    </row>
    <row r="15" spans="2:2" s="14" customFormat="1" ht="18" customHeight="1" x14ac:dyDescent="0.25">
      <c r="B15" s="17" t="s">
        <v>378</v>
      </c>
    </row>
    <row r="16" spans="2:2" s="14" customFormat="1" ht="18" customHeight="1" x14ac:dyDescent="0.25">
      <c r="B16" s="17" t="s">
        <v>383</v>
      </c>
    </row>
    <row r="17" spans="2:2" s="14" customFormat="1" ht="18" customHeight="1" x14ac:dyDescent="0.25">
      <c r="B17" s="17" t="s">
        <v>377</v>
      </c>
    </row>
    <row r="18" spans="2:2" s="14" customFormat="1" ht="18" customHeight="1" x14ac:dyDescent="0.25">
      <c r="B18" s="17" t="s">
        <v>376</v>
      </c>
    </row>
    <row r="19" spans="2:2" ht="18" customHeight="1" x14ac:dyDescent="0.3">
      <c r="B19" s="17" t="s">
        <v>375</v>
      </c>
    </row>
    <row r="20" spans="2:2" ht="18" customHeight="1" x14ac:dyDescent="0.3">
      <c r="B20" s="17" t="s">
        <v>374</v>
      </c>
    </row>
    <row r="21" spans="2:2" ht="18" customHeight="1" x14ac:dyDescent="0.3">
      <c r="B21" s="17" t="s">
        <v>390</v>
      </c>
    </row>
    <row r="22" spans="2:2" ht="18" customHeight="1" x14ac:dyDescent="0.3">
      <c r="B22" s="17" t="s">
        <v>391</v>
      </c>
    </row>
    <row r="23" spans="2:2" ht="18" customHeight="1" x14ac:dyDescent="0.3"/>
    <row r="24" spans="2:2" ht="18" customHeight="1" x14ac:dyDescent="0.3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sqref="A1:T1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25"/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</row>
    <row r="2" spans="1:24" ht="29.25" customHeight="1" x14ac:dyDescent="0.3">
      <c r="A2" s="226" t="s">
        <v>663</v>
      </c>
      <c r="B2" s="227"/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227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94" t="s">
        <v>664</v>
      </c>
      <c r="B5" s="194"/>
      <c r="C5" s="194"/>
      <c r="D5" s="194"/>
      <c r="E5" s="53"/>
      <c r="F5" s="228" t="s">
        <v>665</v>
      </c>
      <c r="G5" s="194"/>
      <c r="H5" s="194"/>
      <c r="I5" s="194"/>
      <c r="J5" s="194"/>
      <c r="K5" s="194"/>
      <c r="L5" s="194"/>
      <c r="M5" s="88"/>
      <c r="N5" s="194" t="s">
        <v>666</v>
      </c>
      <c r="O5" s="194"/>
      <c r="P5" s="194"/>
      <c r="Q5" s="194"/>
      <c r="R5" s="194"/>
      <c r="S5" s="194"/>
      <c r="T5" s="194"/>
      <c r="W5" s="28"/>
      <c r="X5" s="28"/>
    </row>
    <row r="6" spans="1:24" ht="2.25" customHeight="1" x14ac:dyDescent="0.3">
      <c r="A6" s="194"/>
      <c r="B6" s="194"/>
      <c r="C6" s="194"/>
      <c r="D6" s="194"/>
      <c r="E6" s="53"/>
      <c r="F6" s="89"/>
      <c r="G6" s="89"/>
      <c r="H6" s="89"/>
      <c r="I6" s="89"/>
      <c r="J6" s="89"/>
      <c r="K6" s="89"/>
      <c r="L6" s="89"/>
      <c r="M6" s="88"/>
      <c r="N6" s="53"/>
      <c r="O6" s="53"/>
      <c r="P6" s="53"/>
      <c r="Q6" s="89"/>
      <c r="R6" s="89"/>
      <c r="S6" s="53"/>
      <c r="T6" s="53"/>
    </row>
    <row r="7" spans="1:24" ht="24.75" customHeight="1" x14ac:dyDescent="0.3">
      <c r="A7" s="194"/>
      <c r="B7" s="194"/>
      <c r="C7" s="194"/>
      <c r="D7" s="194"/>
      <c r="E7" s="90"/>
      <c r="F7" s="195" t="s">
        <v>643</v>
      </c>
      <c r="G7" s="195"/>
      <c r="H7" s="195"/>
      <c r="I7" s="195"/>
      <c r="J7" s="195"/>
      <c r="K7" s="91"/>
      <c r="L7" s="27" t="s">
        <v>651</v>
      </c>
      <c r="M7" s="92"/>
      <c r="N7" s="195" t="s">
        <v>643</v>
      </c>
      <c r="O7" s="195"/>
      <c r="P7" s="195"/>
      <c r="Q7" s="195"/>
      <c r="R7" s="195"/>
      <c r="S7" s="91"/>
      <c r="T7" s="27" t="s">
        <v>651</v>
      </c>
    </row>
    <row r="8" spans="1:24" ht="2.25" customHeight="1" x14ac:dyDescent="0.3">
      <c r="A8" s="194"/>
      <c r="B8" s="194"/>
      <c r="C8" s="194"/>
      <c r="D8" s="194"/>
      <c r="E8" s="90"/>
      <c r="F8" s="91"/>
      <c r="G8" s="91"/>
      <c r="H8" s="91"/>
      <c r="I8" s="91"/>
      <c r="J8" s="91"/>
      <c r="K8" s="91"/>
      <c r="L8" s="93"/>
      <c r="M8" s="92"/>
      <c r="N8" s="91"/>
      <c r="O8" s="91"/>
      <c r="P8" s="91"/>
      <c r="Q8" s="91"/>
      <c r="R8" s="91"/>
      <c r="S8" s="91"/>
      <c r="T8" s="91"/>
    </row>
    <row r="9" spans="1:24" ht="34.5" customHeight="1" x14ac:dyDescent="0.3">
      <c r="A9" s="194"/>
      <c r="B9" s="194"/>
      <c r="C9" s="194"/>
      <c r="D9" s="194"/>
      <c r="E9" s="53"/>
      <c r="F9" s="94" t="s">
        <v>720</v>
      </c>
      <c r="G9" s="89"/>
      <c r="H9" s="94" t="s">
        <v>721</v>
      </c>
      <c r="I9" s="89"/>
      <c r="J9" s="27" t="s">
        <v>667</v>
      </c>
      <c r="K9" s="89"/>
      <c r="L9" s="27" t="s">
        <v>295</v>
      </c>
      <c r="M9" s="88"/>
      <c r="N9" s="94" t="s">
        <v>720</v>
      </c>
      <c r="O9" s="89"/>
      <c r="P9" s="94" t="s">
        <v>721</v>
      </c>
      <c r="Q9" s="89"/>
      <c r="R9" s="27" t="s">
        <v>667</v>
      </c>
      <c r="S9" s="89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5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31" t="s">
        <v>706</v>
      </c>
      <c r="B11" s="231"/>
      <c r="C11" s="231"/>
      <c r="D11" s="231"/>
      <c r="E11" s="96"/>
      <c r="F11" s="97"/>
      <c r="G11" s="97"/>
      <c r="H11" s="97"/>
      <c r="I11" s="97"/>
      <c r="J11" s="98"/>
      <c r="K11" s="97"/>
      <c r="L11" s="99"/>
      <c r="M11" s="100"/>
      <c r="N11" s="97"/>
      <c r="O11" s="97"/>
      <c r="P11" s="97"/>
      <c r="Q11" s="97"/>
      <c r="R11" s="98"/>
      <c r="S11" s="97"/>
      <c r="T11" s="99"/>
      <c r="W11" s="28"/>
      <c r="X11" s="28"/>
    </row>
    <row r="12" spans="1:24" ht="12.75" customHeight="1" x14ac:dyDescent="0.3">
      <c r="A12" s="62"/>
      <c r="B12" s="62" t="s">
        <v>365</v>
      </c>
      <c r="C12" s="62" t="s">
        <v>614</v>
      </c>
      <c r="D12" s="62"/>
      <c r="E12" s="62"/>
      <c r="F12" s="62">
        <v>3103.7681240000002</v>
      </c>
      <c r="G12" s="62"/>
      <c r="H12" s="62">
        <v>3074.1070049999998</v>
      </c>
      <c r="I12" s="62"/>
      <c r="J12" s="101">
        <f t="shared" ref="J12:J21" si="0">F12-H12</f>
        <v>29.661119000000326</v>
      </c>
      <c r="K12" s="62"/>
      <c r="L12" s="102">
        <f t="shared" ref="L12:L21" si="1">F12/H12*100-100</f>
        <v>0.96486943856399421</v>
      </c>
      <c r="M12" s="95"/>
      <c r="N12" s="62">
        <v>9620.2904419999995</v>
      </c>
      <c r="O12" s="62"/>
      <c r="P12" s="62">
        <v>9394.6547309999987</v>
      </c>
      <c r="Q12" s="62"/>
      <c r="R12" s="101">
        <f>N12-P12</f>
        <v>225.63571100000081</v>
      </c>
      <c r="S12" s="62"/>
      <c r="T12" s="102">
        <f t="shared" ref="T12:T21" si="2">N12/P12*100-100</f>
        <v>2.4017456464414835</v>
      </c>
    </row>
    <row r="13" spans="1:24" ht="12.75" customHeight="1" x14ac:dyDescent="0.3">
      <c r="B13" s="62" t="s">
        <v>366</v>
      </c>
      <c r="C13" s="62" t="s">
        <v>615</v>
      </c>
      <c r="D13" s="103"/>
      <c r="F13" s="62">
        <v>1078.514191</v>
      </c>
      <c r="G13" s="62"/>
      <c r="H13" s="62">
        <v>1067.246525</v>
      </c>
      <c r="I13" s="62"/>
      <c r="J13" s="101">
        <f t="shared" si="0"/>
        <v>11.267665999999963</v>
      </c>
      <c r="K13" s="62"/>
      <c r="L13" s="102">
        <f t="shared" si="1"/>
        <v>1.0557697529162624</v>
      </c>
      <c r="M13" s="95"/>
      <c r="N13" s="62">
        <v>3431.6582640000001</v>
      </c>
      <c r="O13" s="62"/>
      <c r="P13" s="62">
        <v>3226.3160269999998</v>
      </c>
      <c r="Q13" s="62"/>
      <c r="R13" s="101">
        <f>N13-P13</f>
        <v>205.3422370000003</v>
      </c>
      <c r="S13" s="62"/>
      <c r="T13" s="102">
        <f t="shared" si="2"/>
        <v>6.3646039408897792</v>
      </c>
    </row>
    <row r="14" spans="1:24" ht="12.75" customHeight="1" x14ac:dyDescent="0.3">
      <c r="A14" s="62"/>
      <c r="B14" s="62" t="s">
        <v>367</v>
      </c>
      <c r="C14" s="62" t="s">
        <v>616</v>
      </c>
      <c r="D14" s="62"/>
      <c r="E14" s="62"/>
      <c r="F14" s="62">
        <v>658.49636999999996</v>
      </c>
      <c r="G14" s="62"/>
      <c r="H14" s="62">
        <v>730.44545200000005</v>
      </c>
      <c r="I14" s="62"/>
      <c r="J14" s="101">
        <f t="shared" si="0"/>
        <v>-71.949082000000089</v>
      </c>
      <c r="K14" s="62"/>
      <c r="L14" s="102">
        <f t="shared" si="1"/>
        <v>-9.8500280620543919</v>
      </c>
      <c r="M14" s="95"/>
      <c r="N14" s="62">
        <v>2102.1943339999998</v>
      </c>
      <c r="O14" s="62"/>
      <c r="P14" s="62">
        <v>2131.570181</v>
      </c>
      <c r="Q14" s="62"/>
      <c r="R14" s="101">
        <f t="shared" ref="R14:R21" si="3">N14-P14</f>
        <v>-29.375847000000249</v>
      </c>
      <c r="S14" s="62"/>
      <c r="T14" s="102">
        <f t="shared" si="2"/>
        <v>-1.3781318232843205</v>
      </c>
      <c r="V14" s="43"/>
      <c r="W14" s="43"/>
    </row>
    <row r="15" spans="1:24" ht="12.75" customHeight="1" x14ac:dyDescent="0.3">
      <c r="B15" s="62" t="s">
        <v>369</v>
      </c>
      <c r="C15" s="62" t="s">
        <v>618</v>
      </c>
      <c r="D15" s="103"/>
      <c r="F15" s="62">
        <v>562.46415000000002</v>
      </c>
      <c r="G15" s="62"/>
      <c r="H15" s="62">
        <v>515.02496599999995</v>
      </c>
      <c r="I15" s="62"/>
      <c r="J15" s="101">
        <f t="shared" si="0"/>
        <v>47.439184000000068</v>
      </c>
      <c r="K15" s="62"/>
      <c r="L15" s="102">
        <f t="shared" si="1"/>
        <v>9.2110455088113383</v>
      </c>
      <c r="M15" s="95"/>
      <c r="N15" s="62">
        <v>1683.0605820000001</v>
      </c>
      <c r="O15" s="62"/>
      <c r="P15" s="62">
        <v>1867.7247389999998</v>
      </c>
      <c r="Q15" s="62"/>
      <c r="R15" s="101">
        <f t="shared" si="3"/>
        <v>-184.6641569999997</v>
      </c>
      <c r="S15" s="62"/>
      <c r="T15" s="102">
        <f t="shared" si="2"/>
        <v>-9.8871184358178397</v>
      </c>
      <c r="V15" s="43"/>
      <c r="W15" s="43"/>
    </row>
    <row r="16" spans="1:24" ht="12.75" customHeight="1" x14ac:dyDescent="0.3">
      <c r="B16" s="62" t="s">
        <v>368</v>
      </c>
      <c r="C16" s="62" t="s">
        <v>617</v>
      </c>
      <c r="D16" s="103"/>
      <c r="F16" s="62">
        <v>434.975461</v>
      </c>
      <c r="G16" s="62"/>
      <c r="H16" s="62">
        <v>479.42823700000002</v>
      </c>
      <c r="I16" s="62"/>
      <c r="J16" s="101">
        <f t="shared" si="0"/>
        <v>-44.452776000000028</v>
      </c>
      <c r="K16" s="62"/>
      <c r="L16" s="102">
        <f t="shared" si="1"/>
        <v>-9.2720396024567151</v>
      </c>
      <c r="M16" s="95"/>
      <c r="N16" s="62">
        <v>1415.0249060000001</v>
      </c>
      <c r="O16" s="62"/>
      <c r="P16" s="62">
        <v>1501.7830759999999</v>
      </c>
      <c r="Q16" s="62"/>
      <c r="R16" s="101">
        <f t="shared" si="3"/>
        <v>-86.758169999999836</v>
      </c>
      <c r="S16" s="62"/>
      <c r="T16" s="102">
        <f t="shared" si="2"/>
        <v>-5.7770107671662032</v>
      </c>
      <c r="V16" s="43"/>
      <c r="W16" s="43"/>
    </row>
    <row r="17" spans="1:23" ht="12.75" customHeight="1" x14ac:dyDescent="0.3">
      <c r="B17" s="62" t="s">
        <v>370</v>
      </c>
      <c r="C17" s="62" t="s">
        <v>619</v>
      </c>
      <c r="D17" s="103"/>
      <c r="F17" s="62">
        <v>458.76044100000001</v>
      </c>
      <c r="G17" s="62"/>
      <c r="H17" s="62">
        <v>389.27916299999998</v>
      </c>
      <c r="I17" s="62"/>
      <c r="J17" s="101">
        <f t="shared" si="0"/>
        <v>69.481278000000032</v>
      </c>
      <c r="K17" s="62"/>
      <c r="L17" s="102">
        <f t="shared" si="1"/>
        <v>17.848702063716686</v>
      </c>
      <c r="M17" s="95"/>
      <c r="N17" s="62">
        <v>1653.024805</v>
      </c>
      <c r="O17" s="62"/>
      <c r="P17" s="62">
        <v>1333.9376549999999</v>
      </c>
      <c r="Q17" s="62"/>
      <c r="R17" s="101">
        <f t="shared" si="3"/>
        <v>319.08715000000007</v>
      </c>
      <c r="S17" s="62"/>
      <c r="T17" s="102">
        <f t="shared" si="2"/>
        <v>23.920694404567215</v>
      </c>
      <c r="V17" s="43"/>
      <c r="W17" s="43"/>
    </row>
    <row r="18" spans="1:23" ht="12.75" customHeight="1" x14ac:dyDescent="0.3">
      <c r="B18" s="62" t="s">
        <v>695</v>
      </c>
      <c r="C18" s="62" t="s">
        <v>696</v>
      </c>
      <c r="D18" s="103"/>
      <c r="F18" s="62">
        <v>44.077514000000001</v>
      </c>
      <c r="G18" s="62"/>
      <c r="H18" s="62">
        <v>123.827129</v>
      </c>
      <c r="I18" s="62"/>
      <c r="J18" s="101">
        <f t="shared" si="0"/>
        <v>-79.749615000000006</v>
      </c>
      <c r="K18" s="62"/>
      <c r="L18" s="102">
        <f t="shared" si="1"/>
        <v>-64.403992601653556</v>
      </c>
      <c r="M18" s="95"/>
      <c r="N18" s="62">
        <v>535.81333700000005</v>
      </c>
      <c r="O18" s="62"/>
      <c r="P18" s="62">
        <v>857.72755399999994</v>
      </c>
      <c r="Q18" s="62"/>
      <c r="R18" s="101">
        <f t="shared" si="3"/>
        <v>-321.91421699999989</v>
      </c>
      <c r="S18" s="62"/>
      <c r="T18" s="102">
        <f t="shared" si="2"/>
        <v>-37.531056977096945</v>
      </c>
      <c r="V18" s="43"/>
      <c r="W18" s="43"/>
    </row>
    <row r="19" spans="1:23" ht="12.75" customHeight="1" x14ac:dyDescent="0.3">
      <c r="B19" s="62" t="s">
        <v>371</v>
      </c>
      <c r="C19" s="62" t="s">
        <v>620</v>
      </c>
      <c r="D19" s="103"/>
      <c r="F19" s="62">
        <v>273.46634999999998</v>
      </c>
      <c r="G19" s="62"/>
      <c r="H19" s="62">
        <v>316.62226199999998</v>
      </c>
      <c r="I19" s="62"/>
      <c r="J19" s="101">
        <f t="shared" si="0"/>
        <v>-43.155912000000001</v>
      </c>
      <c r="K19" s="62"/>
      <c r="L19" s="102">
        <f t="shared" si="1"/>
        <v>-13.630094020362975</v>
      </c>
      <c r="M19" s="95"/>
      <c r="N19" s="62">
        <v>922.67102199999999</v>
      </c>
      <c r="O19" s="62"/>
      <c r="P19" s="62">
        <v>922.60968500000001</v>
      </c>
      <c r="Q19" s="62"/>
      <c r="R19" s="101">
        <f t="shared" si="3"/>
        <v>6.1336999999980435E-2</v>
      </c>
      <c r="S19" s="62"/>
      <c r="T19" s="102">
        <f t="shared" si="2"/>
        <v>6.6482068199889E-3</v>
      </c>
      <c r="V19" s="43"/>
      <c r="W19" s="43"/>
    </row>
    <row r="20" spans="1:23" ht="12.75" customHeight="1" x14ac:dyDescent="0.3">
      <c r="B20" s="62" t="s">
        <v>373</v>
      </c>
      <c r="C20" s="62" t="s">
        <v>622</v>
      </c>
      <c r="D20" s="103"/>
      <c r="F20" s="62">
        <v>156.93193400000001</v>
      </c>
      <c r="G20" s="62"/>
      <c r="H20" s="62">
        <v>261.79596900000001</v>
      </c>
      <c r="I20" s="62"/>
      <c r="J20" s="101">
        <f t="shared" si="0"/>
        <v>-104.864035</v>
      </c>
      <c r="K20" s="62"/>
      <c r="L20" s="102">
        <f t="shared" si="1"/>
        <v>-40.055633935295617</v>
      </c>
      <c r="M20" s="95"/>
      <c r="N20" s="62">
        <v>644.75188600000001</v>
      </c>
      <c r="O20" s="62"/>
      <c r="P20" s="62">
        <v>681.13433199999997</v>
      </c>
      <c r="Q20" s="62"/>
      <c r="R20" s="101">
        <f t="shared" si="3"/>
        <v>-36.382445999999959</v>
      </c>
      <c r="S20" s="62"/>
      <c r="T20" s="102">
        <f t="shared" si="2"/>
        <v>-5.3414494455404906</v>
      </c>
      <c r="V20" s="43"/>
      <c r="W20" s="43"/>
    </row>
    <row r="21" spans="1:23" ht="12.75" customHeight="1" x14ac:dyDescent="0.3">
      <c r="B21" s="62" t="s">
        <v>704</v>
      </c>
      <c r="C21" s="62" t="s">
        <v>705</v>
      </c>
      <c r="D21" s="103"/>
      <c r="F21" s="62">
        <v>76.048184000000006</v>
      </c>
      <c r="G21" s="62"/>
      <c r="H21" s="62">
        <v>603.95083099999999</v>
      </c>
      <c r="I21" s="62"/>
      <c r="J21" s="101">
        <f t="shared" si="0"/>
        <v>-527.902647</v>
      </c>
      <c r="K21" s="62"/>
      <c r="L21" s="102">
        <f t="shared" si="1"/>
        <v>-87.408216017505566</v>
      </c>
      <c r="M21" s="95"/>
      <c r="N21" s="62">
        <v>384.509477</v>
      </c>
      <c r="O21" s="62"/>
      <c r="P21" s="62">
        <v>729.96426599999995</v>
      </c>
      <c r="Q21" s="62"/>
      <c r="R21" s="101">
        <f t="shared" si="3"/>
        <v>-345.45478899999995</v>
      </c>
      <c r="S21" s="62"/>
      <c r="T21" s="102">
        <f t="shared" si="2"/>
        <v>-47.324890421416875</v>
      </c>
      <c r="V21" s="43"/>
      <c r="W21" s="43"/>
    </row>
    <row r="22" spans="1:23" ht="4.5" customHeight="1" x14ac:dyDescent="0.3">
      <c r="B22" s="103"/>
      <c r="C22" s="103"/>
      <c r="F22" s="62"/>
      <c r="G22" s="62"/>
      <c r="H22" s="62"/>
      <c r="I22" s="62"/>
      <c r="J22" s="101"/>
      <c r="K22" s="62"/>
      <c r="L22" s="102"/>
      <c r="M22" s="95"/>
      <c r="N22" s="62"/>
      <c r="P22" s="62"/>
      <c r="Q22" s="62"/>
      <c r="R22" s="101"/>
      <c r="S22" s="62"/>
      <c r="T22" s="102"/>
      <c r="V22" s="43"/>
      <c r="W22" s="43"/>
    </row>
    <row r="23" spans="1:23" ht="30" customHeight="1" x14ac:dyDescent="0.3">
      <c r="A23" s="231" t="s">
        <v>668</v>
      </c>
      <c r="B23" s="231"/>
      <c r="C23" s="231"/>
      <c r="D23" s="231"/>
      <c r="E23" s="104"/>
      <c r="F23" s="97">
        <v>6374.4098440000243</v>
      </c>
      <c r="G23" s="97"/>
      <c r="H23" s="97">
        <v>6977.1799229999951</v>
      </c>
      <c r="I23" s="97"/>
      <c r="J23" s="98">
        <f>F23-H23</f>
        <v>-602.77007899997079</v>
      </c>
      <c r="K23" s="105"/>
      <c r="L23" s="99">
        <f>F23/H23*100-100</f>
        <v>-8.6391649011796687</v>
      </c>
      <c r="M23" s="100"/>
      <c r="N23" s="97">
        <v>20150.257941999997</v>
      </c>
      <c r="O23" s="97"/>
      <c r="P23" s="97">
        <v>20330.178446999988</v>
      </c>
      <c r="Q23" s="97"/>
      <c r="R23" s="98">
        <f>N23-P23</f>
        <v>-179.92050499999095</v>
      </c>
      <c r="S23" s="105"/>
      <c r="T23" s="99">
        <f>N23/P23*100-100</f>
        <v>-0.88499225655611724</v>
      </c>
      <c r="V23" s="43"/>
      <c r="W23" s="43"/>
    </row>
    <row r="24" spans="1:23" s="8" customFormat="1" ht="30" customHeight="1" x14ac:dyDescent="0.25">
      <c r="A24" s="229" t="s">
        <v>669</v>
      </c>
      <c r="B24" s="229"/>
      <c r="C24" s="229"/>
      <c r="D24" s="229"/>
      <c r="E24" s="106"/>
      <c r="F24" s="106">
        <v>6915.893</v>
      </c>
      <c r="G24" s="106"/>
      <c r="H24" s="106">
        <v>7490.1457449999989</v>
      </c>
      <c r="I24" s="106"/>
      <c r="J24" s="107">
        <f>F24-H24</f>
        <v>-574.25274499999887</v>
      </c>
      <c r="K24" s="107"/>
      <c r="L24" s="108">
        <f>F24/H24*100-100</f>
        <v>-7.6667766496177734</v>
      </c>
      <c r="M24" s="109"/>
      <c r="N24" s="106">
        <v>21801.409164999997</v>
      </c>
      <c r="O24" s="106"/>
      <c r="P24" s="106">
        <v>21780.762306000001</v>
      </c>
      <c r="Q24" s="106"/>
      <c r="R24" s="107">
        <f>N24-P24</f>
        <v>20.646858999996766</v>
      </c>
      <c r="S24" s="107"/>
      <c r="T24" s="108">
        <f>N24/P24*100-100</f>
        <v>9.4794014598420517E-2</v>
      </c>
      <c r="V24" s="110"/>
      <c r="W24" s="110"/>
    </row>
    <row r="25" spans="1:23" ht="30" customHeight="1" x14ac:dyDescent="0.3">
      <c r="A25" s="231" t="s">
        <v>670</v>
      </c>
      <c r="B25" s="231"/>
      <c r="C25" s="231"/>
      <c r="D25" s="231"/>
      <c r="E25" s="163"/>
      <c r="F25" s="97">
        <v>7014.716281</v>
      </c>
      <c r="G25" s="97"/>
      <c r="H25" s="97">
        <v>7592.7717459999994</v>
      </c>
      <c r="I25" s="97"/>
      <c r="J25" s="98">
        <f>F25-H25</f>
        <v>-578.05546499999946</v>
      </c>
      <c r="K25" s="105"/>
      <c r="L25" s="99">
        <f>F25/H25*100-100</f>
        <v>-7.6132338010098835</v>
      </c>
      <c r="M25" s="100"/>
      <c r="N25" s="97">
        <v>22098.168988000001</v>
      </c>
      <c r="O25" s="97"/>
      <c r="P25" s="97">
        <v>22067.741574</v>
      </c>
      <c r="Q25" s="97"/>
      <c r="R25" s="98">
        <f>N25-P25</f>
        <v>30.42741400000159</v>
      </c>
      <c r="S25" s="105"/>
      <c r="T25" s="99">
        <f>N25/P25*100-100</f>
        <v>0.13788186660592316</v>
      </c>
      <c r="V25" s="43"/>
      <c r="W25" s="43"/>
    </row>
    <row r="26" spans="1:23" ht="30" customHeight="1" x14ac:dyDescent="0.3">
      <c r="A26" s="229" t="s">
        <v>671</v>
      </c>
      <c r="B26" s="229"/>
      <c r="C26" s="229"/>
      <c r="D26" s="229"/>
      <c r="E26" s="106"/>
      <c r="F26" s="106">
        <v>1743.5735009999987</v>
      </c>
      <c r="G26" s="106"/>
      <c r="H26" s="106">
        <v>1911.7638410000006</v>
      </c>
      <c r="I26" s="62"/>
      <c r="J26" s="107">
        <f>F26-H26</f>
        <v>-168.19034000000192</v>
      </c>
      <c r="K26" s="78"/>
      <c r="L26" s="108">
        <f>F26/H26*100-100</f>
        <v>-8.7976525339042553</v>
      </c>
      <c r="M26" s="111"/>
      <c r="N26" s="106">
        <v>6442.5483229999991</v>
      </c>
      <c r="O26" s="106"/>
      <c r="P26" s="106">
        <v>6574.9653960000014</v>
      </c>
      <c r="Q26" s="62"/>
      <c r="R26" s="107">
        <f>N26-P26</f>
        <v>-132.41707300000235</v>
      </c>
      <c r="S26" s="107"/>
      <c r="T26" s="108">
        <f>N26/P26*100-100</f>
        <v>-2.0139584777215731</v>
      </c>
      <c r="V26" s="43"/>
      <c r="W26" s="43"/>
    </row>
    <row r="27" spans="1:23" ht="30" customHeight="1" x14ac:dyDescent="0.3">
      <c r="A27" s="230" t="s">
        <v>672</v>
      </c>
      <c r="B27" s="230"/>
      <c r="C27" s="230"/>
      <c r="D27" s="230"/>
      <c r="E27" s="104"/>
      <c r="F27" s="97">
        <v>1644.7502199999985</v>
      </c>
      <c r="G27" s="97"/>
      <c r="H27" s="97">
        <v>1809.137840000001</v>
      </c>
      <c r="I27" s="97"/>
      <c r="J27" s="98">
        <f>F27-H27</f>
        <v>-164.38762000000247</v>
      </c>
      <c r="K27" s="105"/>
      <c r="L27" s="99">
        <f>F27/H27*100-100</f>
        <v>-9.0865171445422988</v>
      </c>
      <c r="M27" s="100"/>
      <c r="N27" s="97">
        <v>6145.7884999999987</v>
      </c>
      <c r="O27" s="97"/>
      <c r="P27" s="97">
        <v>6287.9861280000014</v>
      </c>
      <c r="Q27" s="97"/>
      <c r="R27" s="98">
        <f>N27-P27</f>
        <v>-142.19762800000262</v>
      </c>
      <c r="S27" s="105"/>
      <c r="T27" s="99">
        <f>N27/P27*100-100</f>
        <v>-2.2614176479621335</v>
      </c>
      <c r="V27" s="43"/>
      <c r="W27" s="43"/>
    </row>
    <row r="28" spans="1:23" ht="3" customHeight="1" x14ac:dyDescent="0.3">
      <c r="A28" s="112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3"/>
      <c r="V29" s="43"/>
      <c r="W29" s="43"/>
    </row>
    <row r="33" spans="1:16" x14ac:dyDescent="0.3">
      <c r="F33" s="65"/>
      <c r="H33" s="65"/>
      <c r="N33" s="65"/>
      <c r="P33" s="65"/>
    </row>
    <row r="34" spans="1:16" ht="30" customHeight="1" x14ac:dyDescent="0.3">
      <c r="A34" s="222" t="s">
        <v>629</v>
      </c>
      <c r="B34" s="222"/>
      <c r="C34" s="222"/>
      <c r="D34" s="222"/>
      <c r="E34" s="114"/>
      <c r="F34" s="223" t="s">
        <v>630</v>
      </c>
      <c r="G34" s="223"/>
      <c r="H34" s="223"/>
      <c r="I34" s="223"/>
      <c r="J34" s="223"/>
      <c r="K34" s="223"/>
      <c r="L34" s="223"/>
      <c r="N34" s="65"/>
      <c r="P34" s="65"/>
    </row>
    <row r="35" spans="1:16" ht="30" customHeight="1" x14ac:dyDescent="0.3">
      <c r="A35" s="224" t="s">
        <v>631</v>
      </c>
      <c r="B35" s="224"/>
      <c r="C35" s="224"/>
      <c r="D35" s="224"/>
      <c r="E35" s="114"/>
      <c r="F35" s="221" t="s">
        <v>632</v>
      </c>
      <c r="G35" s="221"/>
      <c r="H35" s="221"/>
      <c r="I35" s="221"/>
      <c r="J35" s="221"/>
      <c r="K35" s="221"/>
      <c r="L35" s="221"/>
    </row>
    <row r="36" spans="1:16" ht="30" customHeight="1" x14ac:dyDescent="0.3">
      <c r="A36" s="222" t="s">
        <v>633</v>
      </c>
      <c r="B36" s="222"/>
      <c r="C36" s="222"/>
      <c r="D36" s="222"/>
      <c r="E36" s="114"/>
      <c r="F36" s="223" t="s">
        <v>632</v>
      </c>
      <c r="G36" s="223"/>
      <c r="H36" s="223"/>
      <c r="I36" s="223"/>
      <c r="J36" s="223"/>
      <c r="K36" s="223"/>
      <c r="L36" s="223"/>
    </row>
    <row r="37" spans="1:16" ht="30" customHeight="1" x14ac:dyDescent="0.3">
      <c r="A37" s="220" t="s">
        <v>634</v>
      </c>
      <c r="B37" s="220"/>
      <c r="C37" s="220"/>
      <c r="D37" s="220"/>
      <c r="E37" s="114"/>
      <c r="F37" s="221" t="s">
        <v>630</v>
      </c>
      <c r="G37" s="221"/>
      <c r="H37" s="221"/>
      <c r="I37" s="221"/>
      <c r="J37" s="221"/>
      <c r="K37" s="221"/>
      <c r="L37" s="221"/>
    </row>
    <row r="38" spans="1:16" x14ac:dyDescent="0.3">
      <c r="F38" s="65"/>
      <c r="H38" s="65"/>
      <c r="N38" s="65"/>
      <c r="P38" s="65"/>
    </row>
  </sheetData>
  <mergeCells count="21">
    <mergeCell ref="A26:D26"/>
    <mergeCell ref="A27:D27"/>
    <mergeCell ref="A11:D11"/>
    <mergeCell ref="A23:D23"/>
    <mergeCell ref="A24:D24"/>
    <mergeCell ref="A25:D25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214" t="s">
        <v>673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8"/>
    </row>
    <row r="3" spans="1:21" s="85" customFormat="1" ht="6.75" customHeight="1" thickBot="1" x14ac:dyDescent="0.3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21" ht="12" customHeight="1" thickBot="1" x14ac:dyDescent="0.35">
      <c r="A4" s="206" t="s">
        <v>162</v>
      </c>
      <c r="B4" s="206" t="s">
        <v>163</v>
      </c>
      <c r="C4" s="216" t="s">
        <v>714</v>
      </c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8"/>
      <c r="R4" s="206" t="s">
        <v>533</v>
      </c>
      <c r="S4" s="206" t="s">
        <v>520</v>
      </c>
      <c r="U4" s="28"/>
    </row>
    <row r="5" spans="1:21" ht="21.75" customHeight="1" thickBot="1" x14ac:dyDescent="0.25">
      <c r="A5" s="207"/>
      <c r="B5" s="207"/>
      <c r="C5" s="165" t="s">
        <v>164</v>
      </c>
      <c r="D5" s="165" t="s">
        <v>165</v>
      </c>
      <c r="E5" s="165" t="s">
        <v>166</v>
      </c>
      <c r="F5" s="165" t="s">
        <v>167</v>
      </c>
      <c r="G5" s="165" t="s">
        <v>168</v>
      </c>
      <c r="H5" s="165" t="s">
        <v>352</v>
      </c>
      <c r="I5" s="165" t="s">
        <v>169</v>
      </c>
      <c r="J5" s="165" t="s">
        <v>170</v>
      </c>
      <c r="K5" s="165" t="s">
        <v>171</v>
      </c>
      <c r="L5" s="165" t="s">
        <v>172</v>
      </c>
      <c r="M5" s="165" t="s">
        <v>173</v>
      </c>
      <c r="N5" s="165" t="s">
        <v>174</v>
      </c>
      <c r="O5" s="165" t="s">
        <v>175</v>
      </c>
      <c r="P5" s="165" t="s">
        <v>176</v>
      </c>
      <c r="Q5" s="165" t="s">
        <v>177</v>
      </c>
      <c r="R5" s="207"/>
      <c r="S5" s="207"/>
    </row>
    <row r="6" spans="1:21" ht="13.8" x14ac:dyDescent="0.3">
      <c r="A6" s="166">
        <v>2024</v>
      </c>
      <c r="B6" s="79" t="s">
        <v>338</v>
      </c>
      <c r="C6" s="168">
        <v>724.78239099999996</v>
      </c>
      <c r="D6" s="168">
        <v>38.616686999999999</v>
      </c>
      <c r="E6" s="168">
        <v>195.19903299999999</v>
      </c>
      <c r="F6" s="168">
        <v>15.835853999999999</v>
      </c>
      <c r="G6" s="168">
        <v>4.1397810000000002</v>
      </c>
      <c r="H6" s="168">
        <v>5.4393349999999998</v>
      </c>
      <c r="I6" s="168">
        <v>40.273620999999999</v>
      </c>
      <c r="J6" s="168">
        <v>35.486877</v>
      </c>
      <c r="K6" s="168">
        <v>6.1654020000000003</v>
      </c>
      <c r="L6" s="168">
        <v>1728.504128</v>
      </c>
      <c r="M6" s="168">
        <v>6.7599749999999998</v>
      </c>
      <c r="N6" s="168">
        <v>16.378395999999999</v>
      </c>
      <c r="O6" s="168">
        <v>822.92643299999997</v>
      </c>
      <c r="P6" s="168">
        <v>21.620602999999999</v>
      </c>
      <c r="Q6" s="168">
        <v>36.200957000000002</v>
      </c>
      <c r="R6" s="166">
        <v>2024</v>
      </c>
      <c r="S6" s="79" t="s">
        <v>536</v>
      </c>
      <c r="U6" s="28"/>
    </row>
    <row r="7" spans="1:21" ht="12" x14ac:dyDescent="0.25">
      <c r="A7" s="167"/>
      <c r="B7" s="79" t="s">
        <v>339</v>
      </c>
      <c r="C7" s="168">
        <v>730.84511899999995</v>
      </c>
      <c r="D7" s="168">
        <v>37.459394000000003</v>
      </c>
      <c r="E7" s="168">
        <v>205.95529500000001</v>
      </c>
      <c r="F7" s="168">
        <v>10.348061</v>
      </c>
      <c r="G7" s="168">
        <v>4.293037</v>
      </c>
      <c r="H7" s="168">
        <v>6.403105</v>
      </c>
      <c r="I7" s="168">
        <v>40.121051000000001</v>
      </c>
      <c r="J7" s="168">
        <v>37.369219000000001</v>
      </c>
      <c r="K7" s="168">
        <v>7.7993949999999996</v>
      </c>
      <c r="L7" s="168">
        <v>1699.2220239999999</v>
      </c>
      <c r="M7" s="168">
        <v>4.3239450000000001</v>
      </c>
      <c r="N7" s="168">
        <v>84.314549</v>
      </c>
      <c r="O7" s="168">
        <v>810.68537100000003</v>
      </c>
      <c r="P7" s="168">
        <v>21.552581</v>
      </c>
      <c r="Q7" s="168">
        <v>38.950251999999999</v>
      </c>
      <c r="R7" s="167"/>
      <c r="S7" s="79" t="s">
        <v>537</v>
      </c>
    </row>
    <row r="8" spans="1:21" ht="12" x14ac:dyDescent="0.25">
      <c r="A8" s="167"/>
      <c r="B8" s="79" t="s">
        <v>340</v>
      </c>
      <c r="C8" s="168">
        <v>762.02063299999998</v>
      </c>
      <c r="D8" s="168">
        <v>36.114994000000003</v>
      </c>
      <c r="E8" s="168">
        <v>193.76382899999999</v>
      </c>
      <c r="F8" s="168">
        <v>10.202489999999999</v>
      </c>
      <c r="G8" s="168">
        <v>4.9423899999999996</v>
      </c>
      <c r="H8" s="168">
        <v>8.3799650000000003</v>
      </c>
      <c r="I8" s="168">
        <v>43.360028</v>
      </c>
      <c r="J8" s="168">
        <v>39.710330999999996</v>
      </c>
      <c r="K8" s="168">
        <v>8.1469260000000006</v>
      </c>
      <c r="L8" s="168">
        <v>1616.3434219999999</v>
      </c>
      <c r="M8" s="168">
        <v>5.722073</v>
      </c>
      <c r="N8" s="168">
        <v>40.976173000000003</v>
      </c>
      <c r="O8" s="168">
        <v>856.39821199999994</v>
      </c>
      <c r="P8" s="168">
        <v>20.683471000000001</v>
      </c>
      <c r="Q8" s="168">
        <v>38.141069000000002</v>
      </c>
      <c r="R8" s="167"/>
      <c r="S8" s="79" t="s">
        <v>538</v>
      </c>
    </row>
    <row r="9" spans="1:21" ht="12" x14ac:dyDescent="0.25">
      <c r="A9" s="167"/>
      <c r="B9" s="79" t="s">
        <v>341</v>
      </c>
      <c r="C9" s="168">
        <v>788.65825600000005</v>
      </c>
      <c r="D9" s="168">
        <v>35.977302999999999</v>
      </c>
      <c r="E9" s="168">
        <v>172.368098</v>
      </c>
      <c r="F9" s="168">
        <v>11.731142</v>
      </c>
      <c r="G9" s="168">
        <v>6.4559119999999997</v>
      </c>
      <c r="H9" s="168">
        <v>8.4903840000000006</v>
      </c>
      <c r="I9" s="168">
        <v>46.996318000000002</v>
      </c>
      <c r="J9" s="168">
        <v>39.326839</v>
      </c>
      <c r="K9" s="168">
        <v>6.5115610000000004</v>
      </c>
      <c r="L9" s="168">
        <v>1769.8103000000001</v>
      </c>
      <c r="M9" s="168">
        <v>5.7483219999999999</v>
      </c>
      <c r="N9" s="168">
        <v>83.136801000000006</v>
      </c>
      <c r="O9" s="168">
        <v>814.34072100000003</v>
      </c>
      <c r="P9" s="168">
        <v>41.035527999999999</v>
      </c>
      <c r="Q9" s="168">
        <v>36.937156999999999</v>
      </c>
      <c r="R9" s="167"/>
      <c r="S9" s="79" t="s">
        <v>539</v>
      </c>
    </row>
    <row r="10" spans="1:21" ht="12" x14ac:dyDescent="0.25">
      <c r="A10" s="167"/>
      <c r="B10" s="79" t="s">
        <v>342</v>
      </c>
      <c r="C10" s="168">
        <v>746.66579999999999</v>
      </c>
      <c r="D10" s="168">
        <v>38.116877000000002</v>
      </c>
      <c r="E10" s="168">
        <v>153.57329799999999</v>
      </c>
      <c r="F10" s="168">
        <v>9.0446629999999999</v>
      </c>
      <c r="G10" s="168">
        <v>4.7321939999999998</v>
      </c>
      <c r="H10" s="168">
        <v>7.0198669999999996</v>
      </c>
      <c r="I10" s="168">
        <v>61.563491999999997</v>
      </c>
      <c r="J10" s="168">
        <v>45.275517000000001</v>
      </c>
      <c r="K10" s="168">
        <v>6.6725669999999999</v>
      </c>
      <c r="L10" s="168">
        <v>1778.042653</v>
      </c>
      <c r="M10" s="168">
        <v>8.0419029999999996</v>
      </c>
      <c r="N10" s="168">
        <v>33.211027000000001</v>
      </c>
      <c r="O10" s="168">
        <v>862.73779999999999</v>
      </c>
      <c r="P10" s="168">
        <v>23.101241999999999</v>
      </c>
      <c r="Q10" s="168">
        <v>37.470519000000003</v>
      </c>
      <c r="R10" s="167"/>
      <c r="S10" s="79" t="s">
        <v>540</v>
      </c>
    </row>
    <row r="11" spans="1:21" ht="12" x14ac:dyDescent="0.25">
      <c r="A11" s="167"/>
      <c r="B11" s="79" t="s">
        <v>343</v>
      </c>
      <c r="C11" s="168">
        <v>698.34490100000005</v>
      </c>
      <c r="D11" s="168">
        <v>42.367100000000001</v>
      </c>
      <c r="E11" s="168">
        <v>181.236797</v>
      </c>
      <c r="F11" s="168">
        <v>16.897801999999999</v>
      </c>
      <c r="G11" s="168">
        <v>4.1865779999999999</v>
      </c>
      <c r="H11" s="168">
        <v>5.8441929999999997</v>
      </c>
      <c r="I11" s="168">
        <v>47.227879999999999</v>
      </c>
      <c r="J11" s="168">
        <v>40.796725000000002</v>
      </c>
      <c r="K11" s="168">
        <v>4.3306940000000003</v>
      </c>
      <c r="L11" s="168">
        <v>1724.3651970000001</v>
      </c>
      <c r="M11" s="168">
        <v>9.0318419999999993</v>
      </c>
      <c r="N11" s="168">
        <v>28.056754000000002</v>
      </c>
      <c r="O11" s="168">
        <v>847.71227299999998</v>
      </c>
      <c r="P11" s="168">
        <v>20.016411999999999</v>
      </c>
      <c r="Q11" s="168">
        <v>36.506490999999997</v>
      </c>
      <c r="R11" s="167"/>
      <c r="S11" s="79" t="s">
        <v>541</v>
      </c>
    </row>
    <row r="12" spans="1:21" ht="12" x14ac:dyDescent="0.25">
      <c r="A12" s="167"/>
      <c r="B12" s="79" t="s">
        <v>344</v>
      </c>
      <c r="C12" s="168">
        <v>1533.273013</v>
      </c>
      <c r="D12" s="168">
        <v>44.715018000000001</v>
      </c>
      <c r="E12" s="168">
        <v>160.565899</v>
      </c>
      <c r="F12" s="168">
        <v>8.9478819999999999</v>
      </c>
      <c r="G12" s="168">
        <v>3.5458129999999999</v>
      </c>
      <c r="H12" s="168">
        <v>5.3127589999999998</v>
      </c>
      <c r="I12" s="168">
        <v>47.109332999999999</v>
      </c>
      <c r="J12" s="168">
        <v>33.007871999999999</v>
      </c>
      <c r="K12" s="168">
        <v>5.4311239999999996</v>
      </c>
      <c r="L12" s="168">
        <v>1836.512941</v>
      </c>
      <c r="M12" s="168">
        <v>5.2643250000000004</v>
      </c>
      <c r="N12" s="168">
        <v>43.263669</v>
      </c>
      <c r="O12" s="168">
        <v>884.92665099999999</v>
      </c>
      <c r="P12" s="168">
        <v>15.984678000000001</v>
      </c>
      <c r="Q12" s="168">
        <v>33.793019999999999</v>
      </c>
      <c r="R12" s="167"/>
      <c r="S12" s="79" t="s">
        <v>542</v>
      </c>
    </row>
    <row r="13" spans="1:21" ht="12" x14ac:dyDescent="0.25">
      <c r="A13" s="167"/>
      <c r="B13" s="79" t="s">
        <v>345</v>
      </c>
      <c r="C13" s="168">
        <v>616.21623999999997</v>
      </c>
      <c r="D13" s="168">
        <v>29.372166</v>
      </c>
      <c r="E13" s="168">
        <v>114.335915</v>
      </c>
      <c r="F13" s="168">
        <v>6.4470029999999996</v>
      </c>
      <c r="G13" s="168">
        <v>3.1885859999999999</v>
      </c>
      <c r="H13" s="168">
        <v>3.9173580000000001</v>
      </c>
      <c r="I13" s="168">
        <v>45.319676000000001</v>
      </c>
      <c r="J13" s="168">
        <v>35.583756000000001</v>
      </c>
      <c r="K13" s="168">
        <v>4.2845820000000003</v>
      </c>
      <c r="L13" s="168">
        <v>1336.492428</v>
      </c>
      <c r="M13" s="168">
        <v>3.3958529999999998</v>
      </c>
      <c r="N13" s="168">
        <v>37.926946999999998</v>
      </c>
      <c r="O13" s="168">
        <v>566.63776600000006</v>
      </c>
      <c r="P13" s="168">
        <v>11.827038999999999</v>
      </c>
      <c r="Q13" s="168">
        <v>26.473511999999999</v>
      </c>
      <c r="R13" s="167"/>
      <c r="S13" s="79" t="s">
        <v>543</v>
      </c>
    </row>
    <row r="14" spans="1:21" ht="12" x14ac:dyDescent="0.25">
      <c r="A14" s="167"/>
      <c r="B14" s="79" t="s">
        <v>346</v>
      </c>
      <c r="C14" s="168">
        <v>717.08656399999995</v>
      </c>
      <c r="D14" s="168">
        <v>38.959577000000003</v>
      </c>
      <c r="E14" s="168">
        <v>132.252624</v>
      </c>
      <c r="F14" s="168">
        <v>8.0752570000000006</v>
      </c>
      <c r="G14" s="168">
        <v>7.3125850000000003</v>
      </c>
      <c r="H14" s="168">
        <v>4.5307599999999999</v>
      </c>
      <c r="I14" s="168">
        <v>44.242804</v>
      </c>
      <c r="J14" s="168">
        <v>44.038815</v>
      </c>
      <c r="K14" s="168">
        <v>5.315086</v>
      </c>
      <c r="L14" s="168">
        <v>1758.8210730000001</v>
      </c>
      <c r="M14" s="168">
        <v>3.0493999999999999</v>
      </c>
      <c r="N14" s="168">
        <v>45.821083000000002</v>
      </c>
      <c r="O14" s="168">
        <v>780.12655400000006</v>
      </c>
      <c r="P14" s="168">
        <v>22.350795999999999</v>
      </c>
      <c r="Q14" s="168">
        <v>32.464545000000001</v>
      </c>
      <c r="R14" s="167"/>
      <c r="S14" s="79" t="s">
        <v>544</v>
      </c>
    </row>
    <row r="15" spans="1:21" ht="12" x14ac:dyDescent="0.25">
      <c r="A15" s="167"/>
      <c r="B15" s="79" t="s">
        <v>347</v>
      </c>
      <c r="C15" s="168">
        <v>838.55825300000004</v>
      </c>
      <c r="D15" s="168">
        <v>45.255333999999998</v>
      </c>
      <c r="E15" s="168">
        <v>186.19632300000001</v>
      </c>
      <c r="F15" s="168">
        <v>8.7865579999999994</v>
      </c>
      <c r="G15" s="168">
        <v>6.313034</v>
      </c>
      <c r="H15" s="168">
        <v>8.0547520000000006</v>
      </c>
      <c r="I15" s="168">
        <v>65.497889000000001</v>
      </c>
      <c r="J15" s="168">
        <v>50.434001000000002</v>
      </c>
      <c r="K15" s="168">
        <v>6.6244059999999996</v>
      </c>
      <c r="L15" s="168">
        <v>1862.3051089999999</v>
      </c>
      <c r="M15" s="168">
        <v>6.5265180000000003</v>
      </c>
      <c r="N15" s="168">
        <v>27.854846999999999</v>
      </c>
      <c r="O15" s="168">
        <v>854.54387699999995</v>
      </c>
      <c r="P15" s="168">
        <v>20.044578999999999</v>
      </c>
      <c r="Q15" s="168">
        <v>40.520063</v>
      </c>
      <c r="R15" s="167"/>
      <c r="S15" s="79" t="s">
        <v>545</v>
      </c>
    </row>
    <row r="16" spans="1:21" ht="12" x14ac:dyDescent="0.25">
      <c r="A16" s="167"/>
      <c r="B16" s="79" t="s">
        <v>348</v>
      </c>
      <c r="C16" s="168">
        <v>913.671739</v>
      </c>
      <c r="D16" s="168">
        <v>46.122093999999997</v>
      </c>
      <c r="E16" s="168">
        <v>153.86832100000001</v>
      </c>
      <c r="F16" s="168">
        <v>7.4022639999999997</v>
      </c>
      <c r="G16" s="168">
        <v>7.6372020000000003</v>
      </c>
      <c r="H16" s="168">
        <v>7.3549559999999996</v>
      </c>
      <c r="I16" s="168">
        <v>54.466973000000003</v>
      </c>
      <c r="J16" s="168">
        <v>41.964193000000002</v>
      </c>
      <c r="K16" s="168">
        <v>7.9279520000000003</v>
      </c>
      <c r="L16" s="168">
        <v>1844.9045369999999</v>
      </c>
      <c r="M16" s="168">
        <v>8.1233599999999999</v>
      </c>
      <c r="N16" s="168">
        <v>22.747553</v>
      </c>
      <c r="O16" s="168">
        <v>776.25343399999997</v>
      </c>
      <c r="P16" s="168">
        <v>17.726744</v>
      </c>
      <c r="Q16" s="168">
        <v>36.003889999999998</v>
      </c>
      <c r="R16" s="167"/>
      <c r="S16" s="79" t="s">
        <v>546</v>
      </c>
    </row>
    <row r="17" spans="1:19" ht="12" x14ac:dyDescent="0.25">
      <c r="A17" s="167"/>
      <c r="B17" s="79" t="s">
        <v>349</v>
      </c>
      <c r="C17" s="168">
        <v>588.80461600000001</v>
      </c>
      <c r="D17" s="168">
        <v>26.497786000000001</v>
      </c>
      <c r="E17" s="168">
        <v>171.57315199999999</v>
      </c>
      <c r="F17" s="168">
        <v>20.667932</v>
      </c>
      <c r="G17" s="168">
        <v>4.2443030000000004</v>
      </c>
      <c r="H17" s="168">
        <v>6.6981200000000003</v>
      </c>
      <c r="I17" s="168">
        <v>38.078696000000001</v>
      </c>
      <c r="J17" s="168">
        <v>27.448167000000002</v>
      </c>
      <c r="K17" s="168">
        <v>5.8440019999999997</v>
      </c>
      <c r="L17" s="168">
        <v>1500.6367359999999</v>
      </c>
      <c r="M17" s="168">
        <v>3.771102</v>
      </c>
      <c r="N17" s="168">
        <v>32.328032999999998</v>
      </c>
      <c r="O17" s="168">
        <v>657.13346799999999</v>
      </c>
      <c r="P17" s="168">
        <v>17.631253999999998</v>
      </c>
      <c r="Q17" s="168">
        <v>22.855656</v>
      </c>
      <c r="R17" s="167"/>
      <c r="S17" s="79" t="s">
        <v>547</v>
      </c>
    </row>
    <row r="18" spans="1:19" ht="12" x14ac:dyDescent="0.25">
      <c r="A18" s="167"/>
      <c r="B18" s="79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7"/>
      <c r="S18" s="79"/>
    </row>
    <row r="19" spans="1:19" ht="12" x14ac:dyDescent="0.25">
      <c r="A19" s="166">
        <v>2025</v>
      </c>
      <c r="B19" s="79" t="s">
        <v>338</v>
      </c>
      <c r="C19" s="168">
        <v>1385.337841</v>
      </c>
      <c r="D19" s="168">
        <v>43.226708000000002</v>
      </c>
      <c r="E19" s="168">
        <v>190.369741</v>
      </c>
      <c r="F19" s="168">
        <v>7.490996</v>
      </c>
      <c r="G19" s="168">
        <v>3.7226669999999999</v>
      </c>
      <c r="H19" s="168">
        <v>5.5354890000000001</v>
      </c>
      <c r="I19" s="168">
        <v>63.207104000000001</v>
      </c>
      <c r="J19" s="168">
        <v>42.044767</v>
      </c>
      <c r="K19" s="168">
        <v>6.427905</v>
      </c>
      <c r="L19" s="168">
        <v>1719.851234</v>
      </c>
      <c r="M19" s="168">
        <v>9.8251080000000002</v>
      </c>
      <c r="N19" s="168">
        <v>26.993207999999999</v>
      </c>
      <c r="O19" s="168">
        <v>808.33666900000003</v>
      </c>
      <c r="P19" s="168">
        <v>17.276322</v>
      </c>
      <c r="Q19" s="168">
        <v>39.017079000000003</v>
      </c>
      <c r="R19" s="166">
        <v>2025</v>
      </c>
      <c r="S19" s="79" t="s">
        <v>536</v>
      </c>
    </row>
    <row r="20" spans="1:19" ht="12" x14ac:dyDescent="0.25">
      <c r="A20" s="167"/>
      <c r="B20" s="79" t="s">
        <v>339</v>
      </c>
      <c r="C20" s="168">
        <v>1294.4791029999999</v>
      </c>
      <c r="D20" s="168">
        <v>38.960211999999999</v>
      </c>
      <c r="E20" s="168">
        <v>187.77062599999999</v>
      </c>
      <c r="F20" s="168">
        <v>10.406784999999999</v>
      </c>
      <c r="G20" s="168">
        <v>6.0391360000000001</v>
      </c>
      <c r="H20" s="168">
        <v>6.0120440000000004</v>
      </c>
      <c r="I20" s="168">
        <v>43.272069000000002</v>
      </c>
      <c r="J20" s="168">
        <v>40.994714000000002</v>
      </c>
      <c r="K20" s="168">
        <v>8.0162119999999994</v>
      </c>
      <c r="L20" s="168">
        <v>1799.187553</v>
      </c>
      <c r="M20" s="168">
        <v>4.473732</v>
      </c>
      <c r="N20" s="168">
        <v>25.824508000000002</v>
      </c>
      <c r="O20" s="168">
        <v>814.09575400000006</v>
      </c>
      <c r="P20" s="168">
        <v>18.129256999999999</v>
      </c>
      <c r="Q20" s="168">
        <v>37.940781999999999</v>
      </c>
      <c r="R20" s="167"/>
      <c r="S20" s="79" t="s">
        <v>537</v>
      </c>
    </row>
    <row r="21" spans="1:19" ht="12" x14ac:dyDescent="0.25">
      <c r="A21" s="167"/>
      <c r="B21" s="79" t="s">
        <v>340</v>
      </c>
      <c r="C21" s="168">
        <v>741.80026899999996</v>
      </c>
      <c r="D21" s="168">
        <v>40.007299000000003</v>
      </c>
      <c r="E21" s="168">
        <v>134.91565900000001</v>
      </c>
      <c r="F21" s="168">
        <v>7.7338699999999996</v>
      </c>
      <c r="G21" s="168">
        <v>6.2938539999999996</v>
      </c>
      <c r="H21" s="168">
        <v>7.2796310000000002</v>
      </c>
      <c r="I21" s="168">
        <v>51.623531</v>
      </c>
      <c r="J21" s="168">
        <v>43.073182000000003</v>
      </c>
      <c r="K21" s="168">
        <v>6.8102390000000002</v>
      </c>
      <c r="L21" s="168">
        <v>1812.7861370000001</v>
      </c>
      <c r="M21" s="168">
        <v>5.3200560000000001</v>
      </c>
      <c r="N21" s="168">
        <v>21.080711000000001</v>
      </c>
      <c r="O21" s="168">
        <v>839.45189200000004</v>
      </c>
      <c r="P21" s="168">
        <v>21.840681</v>
      </c>
      <c r="Q21" s="168">
        <v>52.755752999999999</v>
      </c>
      <c r="R21" s="167"/>
      <c r="S21" s="79" t="s">
        <v>538</v>
      </c>
    </row>
    <row r="22" spans="1:19" ht="12" x14ac:dyDescent="0.25">
      <c r="A22" s="167"/>
      <c r="B22" s="79" t="s">
        <v>341</v>
      </c>
      <c r="C22" s="168">
        <v>762.86522500000001</v>
      </c>
      <c r="D22" s="168">
        <v>35.533760000000001</v>
      </c>
      <c r="E22" s="168">
        <v>184.628131</v>
      </c>
      <c r="F22" s="168">
        <v>16.679031999999999</v>
      </c>
      <c r="G22" s="168">
        <v>7.2338940000000003</v>
      </c>
      <c r="H22" s="168">
        <v>6.0234680000000003</v>
      </c>
      <c r="I22" s="168">
        <v>47.723590000000002</v>
      </c>
      <c r="J22" s="168">
        <v>42.342916000000002</v>
      </c>
      <c r="K22" s="168">
        <v>6.4658800000000003</v>
      </c>
      <c r="L22" s="168">
        <v>1694.4950329999999</v>
      </c>
      <c r="M22" s="168">
        <v>6.2439010000000001</v>
      </c>
      <c r="N22" s="168">
        <v>31.530889999999999</v>
      </c>
      <c r="O22" s="168">
        <v>789.85738500000002</v>
      </c>
      <c r="P22" s="168">
        <v>18.195744999999999</v>
      </c>
      <c r="Q22" s="168">
        <v>40.858441999999997</v>
      </c>
      <c r="R22" s="167"/>
      <c r="S22" s="79" t="s">
        <v>539</v>
      </c>
    </row>
    <row r="23" spans="1:19" ht="12" x14ac:dyDescent="0.25">
      <c r="A23" s="167"/>
      <c r="B23" s="79" t="s">
        <v>342</v>
      </c>
      <c r="C23" s="168">
        <v>845.17577600000004</v>
      </c>
      <c r="D23" s="168">
        <v>37.637459</v>
      </c>
      <c r="E23" s="168">
        <v>160.21363400000001</v>
      </c>
      <c r="F23" s="168">
        <v>9.0186189999999993</v>
      </c>
      <c r="G23" s="168">
        <v>5.6740329999999997</v>
      </c>
      <c r="H23" s="168">
        <v>7.4376569999999997</v>
      </c>
      <c r="I23" s="168">
        <v>45.154263999999998</v>
      </c>
      <c r="J23" s="168">
        <v>42.455692999999997</v>
      </c>
      <c r="K23" s="168">
        <v>10.012167</v>
      </c>
      <c r="L23" s="168">
        <v>1879.7609629999999</v>
      </c>
      <c r="M23" s="168">
        <v>9.3313760000000006</v>
      </c>
      <c r="N23" s="168">
        <v>26.134836</v>
      </c>
      <c r="O23" s="168">
        <v>873.44723999999997</v>
      </c>
      <c r="P23" s="168">
        <v>18.051167</v>
      </c>
      <c r="Q23" s="168">
        <v>59.570093999999997</v>
      </c>
      <c r="R23" s="167"/>
      <c r="S23" s="79" t="s">
        <v>540</v>
      </c>
    </row>
    <row r="24" spans="1:19" ht="12" x14ac:dyDescent="0.25">
      <c r="A24" s="167"/>
      <c r="B24" s="79" t="s">
        <v>343</v>
      </c>
      <c r="C24" s="168">
        <v>812.86785899999995</v>
      </c>
      <c r="D24" s="168">
        <v>35.066946999999999</v>
      </c>
      <c r="E24" s="168">
        <v>224.595381</v>
      </c>
      <c r="F24" s="168">
        <v>7.6609389999999999</v>
      </c>
      <c r="G24" s="168">
        <v>5.7100590000000002</v>
      </c>
      <c r="H24" s="168">
        <v>5.689667</v>
      </c>
      <c r="I24" s="168">
        <v>46.369593000000002</v>
      </c>
      <c r="J24" s="168">
        <v>38.648944</v>
      </c>
      <c r="K24" s="168">
        <v>5.7281149999999998</v>
      </c>
      <c r="L24" s="168">
        <v>1732.5589239999999</v>
      </c>
      <c r="M24" s="168">
        <v>3.327772</v>
      </c>
      <c r="N24" s="168">
        <v>31.960175</v>
      </c>
      <c r="O24" s="168">
        <v>803.19050200000004</v>
      </c>
      <c r="P24" s="168">
        <v>17.965384</v>
      </c>
      <c r="Q24" s="168">
        <v>37.376981999999998</v>
      </c>
      <c r="R24" s="167"/>
      <c r="S24" s="79" t="s">
        <v>541</v>
      </c>
    </row>
    <row r="25" spans="1:19" ht="12" x14ac:dyDescent="0.25">
      <c r="A25" s="167"/>
      <c r="B25" s="79" t="s">
        <v>344</v>
      </c>
      <c r="C25" s="168">
        <v>825.60094500000002</v>
      </c>
      <c r="D25" s="168">
        <v>45.321244</v>
      </c>
      <c r="E25" s="168">
        <v>148.46496400000001</v>
      </c>
      <c r="F25" s="168">
        <v>9.8804780000000001</v>
      </c>
      <c r="G25" s="168">
        <v>5.848808</v>
      </c>
      <c r="H25" s="168">
        <v>8.5488</v>
      </c>
      <c r="I25" s="168">
        <v>62.820312000000001</v>
      </c>
      <c r="J25" s="168">
        <v>32.512340999999999</v>
      </c>
      <c r="K25" s="168">
        <v>8.4640120000000003</v>
      </c>
      <c r="L25" s="168">
        <v>1845.047787</v>
      </c>
      <c r="M25" s="168">
        <v>8.9866080000000004</v>
      </c>
      <c r="N25" s="168">
        <v>15.859750999999999</v>
      </c>
      <c r="O25" s="168">
        <v>874.64346699999999</v>
      </c>
      <c r="P25" s="168">
        <v>25.319210999999999</v>
      </c>
      <c r="Q25" s="168">
        <v>36.614545</v>
      </c>
      <c r="R25" s="167"/>
      <c r="S25" s="79" t="s">
        <v>542</v>
      </c>
    </row>
    <row r="26" spans="1:19" ht="12" x14ac:dyDescent="0.25">
      <c r="A26" s="167"/>
      <c r="B26" s="79" t="s">
        <v>345</v>
      </c>
      <c r="C26" s="168">
        <v>549.10170900000003</v>
      </c>
      <c r="D26" s="168">
        <v>32.047207999999998</v>
      </c>
      <c r="E26" s="168">
        <v>121.74938299999999</v>
      </c>
      <c r="F26" s="168">
        <v>5.4820599999999997</v>
      </c>
      <c r="G26" s="168">
        <v>4.0938270000000001</v>
      </c>
      <c r="H26" s="168">
        <v>5.2691150000000002</v>
      </c>
      <c r="I26" s="168">
        <v>35.837041999999997</v>
      </c>
      <c r="J26" s="168">
        <v>30.806740999999999</v>
      </c>
      <c r="K26" s="168">
        <v>4.7466699999999999</v>
      </c>
      <c r="L26" s="168">
        <v>1248.906958</v>
      </c>
      <c r="M26" s="168">
        <v>3.1530879999999999</v>
      </c>
      <c r="N26" s="168">
        <v>16.568902000000001</v>
      </c>
      <c r="O26" s="168">
        <v>527.05999899999995</v>
      </c>
      <c r="P26" s="168">
        <v>12.257234</v>
      </c>
      <c r="Q26" s="168">
        <v>23.960539000000001</v>
      </c>
      <c r="R26" s="167"/>
      <c r="S26" s="79" t="s">
        <v>543</v>
      </c>
    </row>
    <row r="27" spans="1:19" ht="12" x14ac:dyDescent="0.25">
      <c r="A27" s="167"/>
      <c r="B27" s="79" t="s">
        <v>346</v>
      </c>
      <c r="C27" s="168">
        <v>1408.4881250000001</v>
      </c>
      <c r="D27" s="168">
        <v>44.521557000000001</v>
      </c>
      <c r="E27" s="168">
        <v>185.80913200000001</v>
      </c>
      <c r="F27" s="168">
        <v>8.3278420000000004</v>
      </c>
      <c r="G27" s="168">
        <v>6.5145679999999997</v>
      </c>
      <c r="H27" s="168">
        <v>7.677041</v>
      </c>
      <c r="I27" s="168">
        <v>59.980255999999997</v>
      </c>
      <c r="J27" s="168">
        <v>38.859082000000001</v>
      </c>
      <c r="K27" s="168">
        <v>7.6913850000000004</v>
      </c>
      <c r="L27" s="168">
        <v>1779.661687</v>
      </c>
      <c r="M27" s="168">
        <v>5.3743600000000002</v>
      </c>
      <c r="N27" s="168">
        <v>40.423712000000002</v>
      </c>
      <c r="O27" s="168">
        <v>822.46126700000002</v>
      </c>
      <c r="P27" s="168">
        <v>34.120061</v>
      </c>
      <c r="Q27" s="168">
        <v>44.459578</v>
      </c>
      <c r="R27" s="167"/>
      <c r="S27" s="79" t="s">
        <v>544</v>
      </c>
    </row>
    <row r="28" spans="1:19" ht="12" x14ac:dyDescent="0.25">
      <c r="A28" s="167"/>
      <c r="B28" s="79" t="s">
        <v>347</v>
      </c>
      <c r="C28" s="168">
        <v>802.33938899999998</v>
      </c>
      <c r="D28" s="168">
        <v>53.858396999999997</v>
      </c>
      <c r="E28" s="168">
        <v>179.52198999999999</v>
      </c>
      <c r="F28" s="168">
        <v>10.441117999999999</v>
      </c>
      <c r="G28" s="168">
        <v>6.2540360000000002</v>
      </c>
      <c r="H28" s="168">
        <v>8.0010809999999992</v>
      </c>
      <c r="I28" s="168">
        <v>48.504108000000002</v>
      </c>
      <c r="J28" s="168">
        <v>44.564931999999999</v>
      </c>
      <c r="K28" s="168">
        <v>6.9491529999999999</v>
      </c>
      <c r="L28" s="168">
        <v>1810.526226</v>
      </c>
      <c r="M28" s="168">
        <v>6.1450449999999996</v>
      </c>
      <c r="N28" s="168">
        <v>30.341464999999999</v>
      </c>
      <c r="O28" s="168">
        <v>860.25844500000005</v>
      </c>
      <c r="P28" s="168">
        <v>18.195771000000001</v>
      </c>
      <c r="Q28" s="168">
        <v>39.526657999999998</v>
      </c>
      <c r="R28" s="167"/>
      <c r="S28" s="79" t="s">
        <v>545</v>
      </c>
    </row>
    <row r="29" spans="1:19" ht="12" x14ac:dyDescent="0.25">
      <c r="A29" s="167"/>
      <c r="B29" s="79" t="s">
        <v>348</v>
      </c>
      <c r="C29" s="168">
        <v>1035.104838</v>
      </c>
      <c r="D29" s="168">
        <v>48.001905000000001</v>
      </c>
      <c r="E29" s="168">
        <v>173.936193</v>
      </c>
      <c r="F29" s="168">
        <v>10.255967</v>
      </c>
      <c r="G29" s="168">
        <v>4.6468030000000002</v>
      </c>
      <c r="H29" s="168">
        <v>5.6752060000000002</v>
      </c>
      <c r="I29" s="168">
        <v>46.798960000000001</v>
      </c>
      <c r="J29" s="168">
        <v>41.478448</v>
      </c>
      <c r="K29" s="168">
        <v>7.4020229999999998</v>
      </c>
      <c r="L29" s="168">
        <v>1716.9957179999999</v>
      </c>
      <c r="M29" s="168">
        <v>9.2858009999999993</v>
      </c>
      <c r="N29" s="168">
        <v>31.735436</v>
      </c>
      <c r="O29" s="168">
        <v>811.346495</v>
      </c>
      <c r="P29" s="168">
        <v>15.99521</v>
      </c>
      <c r="Q29" s="168">
        <v>38.873530000000002</v>
      </c>
      <c r="R29" s="167"/>
      <c r="S29" s="79" t="s">
        <v>546</v>
      </c>
    </row>
    <row r="30" spans="1:19" ht="12.6" thickBot="1" x14ac:dyDescent="0.3">
      <c r="A30" s="167"/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7"/>
      <c r="S30" s="79" t="s">
        <v>547</v>
      </c>
    </row>
    <row r="31" spans="1:19" ht="21.75" customHeight="1" thickBot="1" x14ac:dyDescent="0.25">
      <c r="A31" s="206" t="s">
        <v>162</v>
      </c>
      <c r="B31" s="206" t="s">
        <v>163</v>
      </c>
      <c r="C31" s="165" t="s">
        <v>558</v>
      </c>
      <c r="D31" s="165" t="s">
        <v>165</v>
      </c>
      <c r="E31" s="165" t="s">
        <v>559</v>
      </c>
      <c r="F31" s="165" t="s">
        <v>167</v>
      </c>
      <c r="G31" s="165" t="s">
        <v>560</v>
      </c>
      <c r="H31" s="165" t="s">
        <v>561</v>
      </c>
      <c r="I31" s="165" t="s">
        <v>562</v>
      </c>
      <c r="J31" s="165" t="s">
        <v>563</v>
      </c>
      <c r="K31" s="165" t="s">
        <v>564</v>
      </c>
      <c r="L31" s="165" t="s">
        <v>565</v>
      </c>
      <c r="M31" s="165" t="s">
        <v>173</v>
      </c>
      <c r="N31" s="165" t="s">
        <v>566</v>
      </c>
      <c r="O31" s="165" t="s">
        <v>567</v>
      </c>
      <c r="P31" s="165" t="s">
        <v>568</v>
      </c>
      <c r="Q31" s="165" t="s">
        <v>569</v>
      </c>
      <c r="R31" s="206" t="s">
        <v>533</v>
      </c>
      <c r="S31" s="206" t="s">
        <v>520</v>
      </c>
    </row>
    <row r="32" spans="1:19" ht="12" customHeight="1" thickBot="1" x14ac:dyDescent="0.3">
      <c r="A32" s="207"/>
      <c r="B32" s="207"/>
      <c r="C32" s="210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2"/>
      <c r="R32" s="207"/>
      <c r="S32" s="207"/>
    </row>
    <row r="33" spans="1:19" ht="18.75" customHeight="1" thickBot="1" x14ac:dyDescent="0.3">
      <c r="A33" s="167"/>
      <c r="B33" s="79"/>
      <c r="C33" s="232"/>
      <c r="D33" s="233"/>
      <c r="E33" s="233"/>
      <c r="F33" s="233"/>
      <c r="G33" s="233"/>
      <c r="H33" s="233"/>
      <c r="I33" s="233"/>
      <c r="J33" s="233"/>
      <c r="K33" s="233"/>
      <c r="L33" s="233"/>
      <c r="M33" s="233"/>
      <c r="N33" s="233"/>
      <c r="O33" s="233"/>
      <c r="P33" s="233"/>
      <c r="Q33" s="234"/>
      <c r="R33" s="79"/>
      <c r="S33" s="79"/>
    </row>
    <row r="34" spans="1:19" ht="6.75" customHeight="1" thickBot="1" x14ac:dyDescent="0.3">
      <c r="A34" s="219"/>
      <c r="B34" s="219"/>
      <c r="C34" s="219"/>
      <c r="D34" s="219"/>
      <c r="E34" s="219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79"/>
      <c r="S34" s="79"/>
    </row>
    <row r="35" spans="1:19" ht="12" customHeight="1" thickBot="1" x14ac:dyDescent="0.3">
      <c r="A35" s="206" t="s">
        <v>162</v>
      </c>
      <c r="B35" s="206" t="s">
        <v>163</v>
      </c>
      <c r="C35" s="216" t="s">
        <v>714</v>
      </c>
      <c r="D35" s="217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8"/>
      <c r="R35" s="206" t="s">
        <v>533</v>
      </c>
      <c r="S35" s="206" t="s">
        <v>520</v>
      </c>
    </row>
    <row r="36" spans="1:19" ht="21.75" customHeight="1" thickBot="1" x14ac:dyDescent="0.25">
      <c r="A36" s="207"/>
      <c r="B36" s="207"/>
      <c r="C36" s="165" t="s">
        <v>178</v>
      </c>
      <c r="D36" s="165" t="s">
        <v>179</v>
      </c>
      <c r="E36" s="165" t="s">
        <v>180</v>
      </c>
      <c r="F36" s="165" t="s">
        <v>181</v>
      </c>
      <c r="G36" s="165" t="s">
        <v>182</v>
      </c>
      <c r="H36" s="165" t="s">
        <v>183</v>
      </c>
      <c r="I36" s="165" t="s">
        <v>184</v>
      </c>
      <c r="J36" s="165" t="s">
        <v>185</v>
      </c>
      <c r="K36" s="165" t="s">
        <v>697</v>
      </c>
      <c r="L36" s="165" t="s">
        <v>700</v>
      </c>
      <c r="M36" s="165" t="s">
        <v>186</v>
      </c>
      <c r="N36" s="165" t="s">
        <v>187</v>
      </c>
      <c r="O36" s="165" t="s">
        <v>188</v>
      </c>
      <c r="P36" s="165" t="s">
        <v>623</v>
      </c>
      <c r="Q36" s="165" t="s">
        <v>624</v>
      </c>
      <c r="R36" s="207"/>
      <c r="S36" s="207"/>
    </row>
    <row r="37" spans="1:19" ht="11.4" customHeight="1" x14ac:dyDescent="0.25">
      <c r="A37" s="166">
        <v>2024</v>
      </c>
      <c r="B37" s="79" t="s">
        <v>338</v>
      </c>
      <c r="C37" s="168">
        <v>40.317835000000002</v>
      </c>
      <c r="D37" s="168">
        <v>298.20175399999999</v>
      </c>
      <c r="E37" s="168">
        <v>6.6500640000000004</v>
      </c>
      <c r="F37" s="168">
        <v>7.1031959999999996</v>
      </c>
      <c r="G37" s="168">
        <v>9.0942410000000002</v>
      </c>
      <c r="H37" s="168">
        <v>3.843191</v>
      </c>
      <c r="I37" s="168">
        <v>191.79770500000001</v>
      </c>
      <c r="J37" s="168">
        <v>90.049601999999993</v>
      </c>
      <c r="K37" s="168">
        <v>302.21329800000007</v>
      </c>
      <c r="L37" s="168">
        <v>59.983147000000002</v>
      </c>
      <c r="M37" s="168">
        <v>40.829509999999999</v>
      </c>
      <c r="N37" s="168">
        <v>75.281808999999996</v>
      </c>
      <c r="O37" s="168">
        <v>42.982053000000001</v>
      </c>
      <c r="P37" s="169">
        <v>1758.716169</v>
      </c>
      <c r="Q37" s="169">
        <v>1456.5028709999999</v>
      </c>
      <c r="R37" s="166">
        <v>2024</v>
      </c>
      <c r="S37" s="79" t="s">
        <v>536</v>
      </c>
    </row>
    <row r="38" spans="1:19" ht="11.4" customHeight="1" x14ac:dyDescent="0.25">
      <c r="A38" s="167"/>
      <c r="B38" s="79" t="s">
        <v>339</v>
      </c>
      <c r="C38" s="168">
        <v>39.021920000000001</v>
      </c>
      <c r="D38" s="168">
        <v>300.71899500000001</v>
      </c>
      <c r="E38" s="168">
        <v>6.7844920000000002</v>
      </c>
      <c r="F38" s="168">
        <v>7.6052169999999997</v>
      </c>
      <c r="G38" s="168">
        <v>10.428151</v>
      </c>
      <c r="H38" s="168">
        <v>2.7240389999999999</v>
      </c>
      <c r="I38" s="168">
        <v>198.93839199999999</v>
      </c>
      <c r="J38" s="168">
        <v>104.934144</v>
      </c>
      <c r="K38" s="168">
        <v>372.88806500000004</v>
      </c>
      <c r="L38" s="168">
        <v>58.720424000000001</v>
      </c>
      <c r="M38" s="168">
        <v>48.999045000000002</v>
      </c>
      <c r="N38" s="168">
        <v>90.360885999999994</v>
      </c>
      <c r="O38" s="168">
        <v>37.020513000000001</v>
      </c>
      <c r="P38" s="169">
        <v>1858.8809909999991</v>
      </c>
      <c r="Q38" s="169">
        <v>1485.992925999999</v>
      </c>
      <c r="R38" s="167"/>
      <c r="S38" s="79" t="s">
        <v>537</v>
      </c>
    </row>
    <row r="39" spans="1:19" ht="11.4" customHeight="1" x14ac:dyDescent="0.25">
      <c r="A39" s="167"/>
      <c r="B39" s="79" t="s">
        <v>340</v>
      </c>
      <c r="C39" s="168">
        <v>33.796956000000002</v>
      </c>
      <c r="D39" s="168">
        <v>321.80159600000002</v>
      </c>
      <c r="E39" s="168">
        <v>5.826727</v>
      </c>
      <c r="F39" s="168">
        <v>11.390397999999999</v>
      </c>
      <c r="G39" s="168">
        <v>11.267681</v>
      </c>
      <c r="H39" s="168">
        <v>3.841202</v>
      </c>
      <c r="I39" s="168">
        <v>242.303788</v>
      </c>
      <c r="J39" s="168">
        <v>130.45865499999999</v>
      </c>
      <c r="K39" s="168">
        <v>303.78782500000034</v>
      </c>
      <c r="L39" s="168">
        <v>54.419091999999999</v>
      </c>
      <c r="M39" s="168">
        <v>45.721699999999998</v>
      </c>
      <c r="N39" s="168">
        <v>77.817514000000003</v>
      </c>
      <c r="O39" s="168">
        <v>33.642468999999998</v>
      </c>
      <c r="P39" s="169">
        <v>2119.8454090000014</v>
      </c>
      <c r="Q39" s="169">
        <v>1816.057584000001</v>
      </c>
      <c r="R39" s="167"/>
      <c r="S39" s="79" t="s">
        <v>538</v>
      </c>
    </row>
    <row r="40" spans="1:19" ht="11.4" customHeight="1" x14ac:dyDescent="0.25">
      <c r="A40" s="167"/>
      <c r="B40" s="79" t="s">
        <v>341</v>
      </c>
      <c r="C40" s="168">
        <v>36.335304000000001</v>
      </c>
      <c r="D40" s="168">
        <v>324.61985499999997</v>
      </c>
      <c r="E40" s="168">
        <v>11.267179</v>
      </c>
      <c r="F40" s="168">
        <v>6.3650260000000003</v>
      </c>
      <c r="G40" s="168">
        <v>10.455348000000001</v>
      </c>
      <c r="H40" s="168">
        <v>8.1320080000000008</v>
      </c>
      <c r="I40" s="168">
        <v>247.78209000000001</v>
      </c>
      <c r="J40" s="168">
        <v>108.938428</v>
      </c>
      <c r="K40" s="168">
        <v>309.47778700000021</v>
      </c>
      <c r="L40" s="168">
        <v>61.501257000000003</v>
      </c>
      <c r="M40" s="168">
        <v>46.132224999999998</v>
      </c>
      <c r="N40" s="168">
        <v>88.900381999999993</v>
      </c>
      <c r="O40" s="168">
        <v>44.744613000000001</v>
      </c>
      <c r="P40" s="169">
        <v>1991.1862769999996</v>
      </c>
      <c r="Q40" s="169">
        <v>1681.7084899999993</v>
      </c>
      <c r="R40" s="167"/>
      <c r="S40" s="79" t="s">
        <v>539</v>
      </c>
    </row>
    <row r="41" spans="1:19" s="87" customFormat="1" ht="11.4" customHeight="1" x14ac:dyDescent="0.25">
      <c r="A41" s="167"/>
      <c r="B41" s="79" t="s">
        <v>342</v>
      </c>
      <c r="C41" s="168">
        <v>36.484178</v>
      </c>
      <c r="D41" s="168">
        <v>306.96995399999997</v>
      </c>
      <c r="E41" s="168">
        <v>5.857246</v>
      </c>
      <c r="F41" s="168">
        <v>6.6012209999999998</v>
      </c>
      <c r="G41" s="168">
        <v>10.652958</v>
      </c>
      <c r="H41" s="168">
        <v>3.1925279999999998</v>
      </c>
      <c r="I41" s="168">
        <v>276.09480500000001</v>
      </c>
      <c r="J41" s="168">
        <v>108.280508</v>
      </c>
      <c r="K41" s="168">
        <v>327.4175349999993</v>
      </c>
      <c r="L41" s="168">
        <v>60.699657000000002</v>
      </c>
      <c r="M41" s="168">
        <v>48.962707999999999</v>
      </c>
      <c r="N41" s="168">
        <v>121.23593700000001</v>
      </c>
      <c r="O41" s="168">
        <v>52.018090999999998</v>
      </c>
      <c r="P41" s="169">
        <v>1979.6007759999995</v>
      </c>
      <c r="Q41" s="169">
        <v>1652.1832410000002</v>
      </c>
      <c r="R41" s="167"/>
      <c r="S41" s="79" t="s">
        <v>540</v>
      </c>
    </row>
    <row r="42" spans="1:19" ht="11.4" customHeight="1" x14ac:dyDescent="0.25">
      <c r="A42" s="167"/>
      <c r="B42" s="79" t="s">
        <v>343</v>
      </c>
      <c r="C42" s="168">
        <v>32.572913</v>
      </c>
      <c r="D42" s="168">
        <v>304.93311299999999</v>
      </c>
      <c r="E42" s="168">
        <v>9.1586759999999998</v>
      </c>
      <c r="F42" s="168">
        <v>9.2727050000000002</v>
      </c>
      <c r="G42" s="168">
        <v>11.536016</v>
      </c>
      <c r="H42" s="168">
        <v>3.5138829999999999</v>
      </c>
      <c r="I42" s="168">
        <v>259.74169599999999</v>
      </c>
      <c r="J42" s="168">
        <v>99.173978000000005</v>
      </c>
      <c r="K42" s="168">
        <v>269.50904799999978</v>
      </c>
      <c r="L42" s="168">
        <v>55.230086</v>
      </c>
      <c r="M42" s="168">
        <v>46.336578000000003</v>
      </c>
      <c r="N42" s="168">
        <v>94.306763000000004</v>
      </c>
      <c r="O42" s="168">
        <v>47.077862000000003</v>
      </c>
      <c r="P42" s="169">
        <v>1871.805918</v>
      </c>
      <c r="Q42" s="169">
        <v>1602.2968700000001</v>
      </c>
      <c r="R42" s="167"/>
      <c r="S42" s="79" t="s">
        <v>541</v>
      </c>
    </row>
    <row r="43" spans="1:19" ht="11.4" customHeight="1" x14ac:dyDescent="0.25">
      <c r="A43" s="167"/>
      <c r="B43" s="79" t="s">
        <v>344</v>
      </c>
      <c r="C43" s="168">
        <v>36.573433999999999</v>
      </c>
      <c r="D43" s="168">
        <v>284.722598</v>
      </c>
      <c r="E43" s="168">
        <v>3.7084869999999999</v>
      </c>
      <c r="F43" s="168">
        <v>6.0795219999999999</v>
      </c>
      <c r="G43" s="168">
        <v>12.225282</v>
      </c>
      <c r="H43" s="168">
        <v>4.6340060000000003</v>
      </c>
      <c r="I43" s="168">
        <v>234.41668000000001</v>
      </c>
      <c r="J43" s="168">
        <v>110.02991299999999</v>
      </c>
      <c r="K43" s="168">
        <v>315.87526299999973</v>
      </c>
      <c r="L43" s="168">
        <v>55.284813999999997</v>
      </c>
      <c r="M43" s="168">
        <v>46.221859000000002</v>
      </c>
      <c r="N43" s="168">
        <v>92.289305999999996</v>
      </c>
      <c r="O43" s="168">
        <v>42.746107000000002</v>
      </c>
      <c r="P43" s="169">
        <v>2291.4550040000004</v>
      </c>
      <c r="Q43" s="169">
        <v>1975.5797410000007</v>
      </c>
      <c r="R43" s="167"/>
      <c r="S43" s="79" t="s">
        <v>542</v>
      </c>
    </row>
    <row r="44" spans="1:19" ht="11.4" customHeight="1" x14ac:dyDescent="0.25">
      <c r="A44" s="167"/>
      <c r="B44" s="79" t="s">
        <v>345</v>
      </c>
      <c r="C44" s="168">
        <v>42.424326000000001</v>
      </c>
      <c r="D44" s="168">
        <v>184.46907999999999</v>
      </c>
      <c r="E44" s="168">
        <v>2.9575140000000002</v>
      </c>
      <c r="F44" s="168">
        <v>6.5187980000000003</v>
      </c>
      <c r="G44" s="168">
        <v>7.6523469999999998</v>
      </c>
      <c r="H44" s="168">
        <v>4.8281799999999997</v>
      </c>
      <c r="I44" s="168">
        <v>218.60448299999999</v>
      </c>
      <c r="J44" s="168">
        <v>68.933806000000004</v>
      </c>
      <c r="K44" s="168">
        <v>214.93032399999981</v>
      </c>
      <c r="L44" s="168">
        <v>46.739598999999998</v>
      </c>
      <c r="M44" s="168">
        <v>30.760511000000001</v>
      </c>
      <c r="N44" s="168">
        <v>74.814445000000006</v>
      </c>
      <c r="O44" s="168">
        <v>53.651688</v>
      </c>
      <c r="P44" s="169">
        <v>1580.4964130000005</v>
      </c>
      <c r="Q44" s="169">
        <v>1365.5660890000006</v>
      </c>
      <c r="R44" s="167"/>
      <c r="S44" s="79" t="s">
        <v>543</v>
      </c>
    </row>
    <row r="45" spans="1:19" ht="11.4" customHeight="1" x14ac:dyDescent="0.25">
      <c r="A45" s="167"/>
      <c r="B45" s="79" t="s">
        <v>346</v>
      </c>
      <c r="C45" s="168">
        <v>46.946579999999997</v>
      </c>
      <c r="D45" s="168">
        <v>297.28002199999997</v>
      </c>
      <c r="E45" s="168">
        <v>2.982707</v>
      </c>
      <c r="F45" s="168">
        <v>6.3146129999999996</v>
      </c>
      <c r="G45" s="168">
        <v>11.117502</v>
      </c>
      <c r="H45" s="168">
        <v>3.588492</v>
      </c>
      <c r="I45" s="168">
        <v>266.75444299999998</v>
      </c>
      <c r="J45" s="168">
        <v>97.946533000000002</v>
      </c>
      <c r="K45" s="168">
        <v>303.56606499999975</v>
      </c>
      <c r="L45" s="168">
        <v>58.006920999999998</v>
      </c>
      <c r="M45" s="168">
        <v>48.114052000000001</v>
      </c>
      <c r="N45" s="168">
        <v>102.57238099999999</v>
      </c>
      <c r="O45" s="168">
        <v>46.203873999999999</v>
      </c>
      <c r="P45" s="169">
        <v>1701.082550000001</v>
      </c>
      <c r="Q45" s="169">
        <v>1397.5164850000012</v>
      </c>
      <c r="R45" s="167"/>
      <c r="S45" s="79" t="s">
        <v>544</v>
      </c>
    </row>
    <row r="46" spans="1:19" ht="11.4" customHeight="1" x14ac:dyDescent="0.25">
      <c r="A46" s="167"/>
      <c r="B46" s="79" t="s">
        <v>347</v>
      </c>
      <c r="C46" s="168">
        <v>31.196138999999999</v>
      </c>
      <c r="D46" s="168">
        <v>340.17412400000001</v>
      </c>
      <c r="E46" s="168">
        <v>7.4650020000000001</v>
      </c>
      <c r="F46" s="168">
        <v>6.6629319999999996</v>
      </c>
      <c r="G46" s="168">
        <v>13.822214000000001</v>
      </c>
      <c r="H46" s="168">
        <v>4.4789310000000002</v>
      </c>
      <c r="I46" s="168">
        <v>257.04531200000002</v>
      </c>
      <c r="J46" s="168">
        <v>97.096304000000003</v>
      </c>
      <c r="K46" s="168">
        <v>294.24875499999962</v>
      </c>
      <c r="L46" s="168">
        <v>61.195819</v>
      </c>
      <c r="M46" s="168">
        <v>54.925581000000001</v>
      </c>
      <c r="N46" s="168">
        <v>102.367886</v>
      </c>
      <c r="O46" s="168">
        <v>39.423485999999997</v>
      </c>
      <c r="P46" s="169">
        <v>2202.3387089999987</v>
      </c>
      <c r="Q46" s="169">
        <v>1908.0899539999991</v>
      </c>
      <c r="R46" s="167"/>
      <c r="S46" s="79" t="s">
        <v>545</v>
      </c>
    </row>
    <row r="47" spans="1:19" ht="11.4" customHeight="1" x14ac:dyDescent="0.25">
      <c r="A47" s="167"/>
      <c r="B47" s="79" t="s">
        <v>348</v>
      </c>
      <c r="C47" s="168">
        <v>50.461927000000003</v>
      </c>
      <c r="D47" s="168">
        <v>347.30021699999998</v>
      </c>
      <c r="E47" s="168">
        <v>4.4999359999999999</v>
      </c>
      <c r="F47" s="168">
        <v>5.3800379999999999</v>
      </c>
      <c r="G47" s="168">
        <v>10.92365</v>
      </c>
      <c r="H47" s="168">
        <v>3.9439199999999999</v>
      </c>
      <c r="I47" s="168">
        <v>223.52128099999999</v>
      </c>
      <c r="J47" s="168">
        <v>110.000643</v>
      </c>
      <c r="K47" s="168">
        <v>292.62023599999952</v>
      </c>
      <c r="L47" s="168">
        <v>55.381417999999996</v>
      </c>
      <c r="M47" s="168">
        <v>51.047727000000002</v>
      </c>
      <c r="N47" s="168">
        <v>91.549925999999999</v>
      </c>
      <c r="O47" s="168">
        <v>50.750574999999998</v>
      </c>
      <c r="P47" s="169">
        <v>1830.7755799999993</v>
      </c>
      <c r="Q47" s="169">
        <v>1538.1553439999998</v>
      </c>
      <c r="R47" s="167"/>
      <c r="S47" s="79" t="s">
        <v>546</v>
      </c>
    </row>
    <row r="48" spans="1:19" ht="11.4" customHeight="1" x14ac:dyDescent="0.25">
      <c r="A48" s="167"/>
      <c r="B48" s="79" t="s">
        <v>349</v>
      </c>
      <c r="C48" s="168">
        <v>49.063155000000002</v>
      </c>
      <c r="D48" s="168">
        <v>259.128469</v>
      </c>
      <c r="E48" s="168">
        <v>7.1446880000000004</v>
      </c>
      <c r="F48" s="168">
        <v>5.5182099999999998</v>
      </c>
      <c r="G48" s="168">
        <v>9.5401419999999995</v>
      </c>
      <c r="H48" s="168">
        <v>3.0799089999999998</v>
      </c>
      <c r="I48" s="168">
        <v>217.15341000000001</v>
      </c>
      <c r="J48" s="168">
        <v>76.410122999999999</v>
      </c>
      <c r="K48" s="168">
        <v>305.54208499999925</v>
      </c>
      <c r="L48" s="168">
        <v>41.825415999999997</v>
      </c>
      <c r="M48" s="168">
        <v>37.510458</v>
      </c>
      <c r="N48" s="168">
        <v>60.637112999999999</v>
      </c>
      <c r="O48" s="168">
        <v>48.971240999999999</v>
      </c>
      <c r="P48" s="169">
        <v>1705.3991570000001</v>
      </c>
      <c r="Q48" s="169">
        <v>1399.8570720000007</v>
      </c>
      <c r="R48" s="167"/>
      <c r="S48" s="79" t="s">
        <v>547</v>
      </c>
    </row>
    <row r="49" spans="1:19" ht="12" x14ac:dyDescent="0.25">
      <c r="A49" s="167"/>
      <c r="B49" s="79"/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79"/>
      <c r="Q49" s="79"/>
      <c r="R49" s="167"/>
      <c r="S49" s="79"/>
    </row>
    <row r="50" spans="1:19" ht="12" x14ac:dyDescent="0.25">
      <c r="A50" s="166">
        <v>2025</v>
      </c>
      <c r="B50" s="79" t="s">
        <v>338</v>
      </c>
      <c r="C50" s="168">
        <v>48.031846999999999</v>
      </c>
      <c r="D50" s="168">
        <v>293.16181899999998</v>
      </c>
      <c r="E50" s="168">
        <v>3.3071600000000001</v>
      </c>
      <c r="F50" s="168">
        <v>5.7483570000000004</v>
      </c>
      <c r="G50" s="168">
        <v>10.201093999999999</v>
      </c>
      <c r="H50" s="168">
        <v>3.6739549999999999</v>
      </c>
      <c r="I50" s="168">
        <v>236.98902699999999</v>
      </c>
      <c r="J50" s="168">
        <v>92.872840999999994</v>
      </c>
      <c r="K50" s="168">
        <v>300.96871100000004</v>
      </c>
      <c r="L50" s="168">
        <v>56.620668999999999</v>
      </c>
      <c r="M50" s="168">
        <v>40.629162000000001</v>
      </c>
      <c r="N50" s="168">
        <v>86.870301999999995</v>
      </c>
      <c r="O50" s="168">
        <v>31.931598999999999</v>
      </c>
      <c r="P50" s="169">
        <v>1772.4221380000006</v>
      </c>
      <c r="Q50" s="169">
        <v>1471.4534270000004</v>
      </c>
      <c r="R50" s="166">
        <v>2025</v>
      </c>
      <c r="S50" s="79" t="s">
        <v>536</v>
      </c>
    </row>
    <row r="51" spans="1:19" ht="12" x14ac:dyDescent="0.25">
      <c r="A51" s="167"/>
      <c r="B51" s="79" t="s">
        <v>339</v>
      </c>
      <c r="C51" s="168">
        <v>65.636105000000001</v>
      </c>
      <c r="D51" s="168">
        <v>296.05169100000001</v>
      </c>
      <c r="E51" s="168">
        <v>9.0942369999999997</v>
      </c>
      <c r="F51" s="168">
        <v>5.4823230000000001</v>
      </c>
      <c r="G51" s="168">
        <v>10.048382</v>
      </c>
      <c r="H51" s="168">
        <v>4.1929179999999997</v>
      </c>
      <c r="I51" s="168">
        <v>238.37291300000001</v>
      </c>
      <c r="J51" s="168">
        <v>114.562619</v>
      </c>
      <c r="K51" s="168">
        <v>328.13027999999929</v>
      </c>
      <c r="L51" s="168">
        <v>55.559735000000003</v>
      </c>
      <c r="M51" s="168">
        <v>50.325409000000001</v>
      </c>
      <c r="N51" s="168">
        <v>91.080215999999993</v>
      </c>
      <c r="O51" s="168">
        <v>36.796723</v>
      </c>
      <c r="P51" s="169">
        <v>1940.3272609999983</v>
      </c>
      <c r="Q51" s="169">
        <v>1612.1969809999991</v>
      </c>
      <c r="R51" s="167"/>
      <c r="S51" s="79" t="s">
        <v>537</v>
      </c>
    </row>
    <row r="52" spans="1:19" ht="12" x14ac:dyDescent="0.25">
      <c r="A52" s="167"/>
      <c r="B52" s="79" t="s">
        <v>340</v>
      </c>
      <c r="C52" s="168">
        <v>39.329608999999998</v>
      </c>
      <c r="D52" s="168">
        <v>326.73318599999999</v>
      </c>
      <c r="E52" s="168">
        <v>3.6634910000000001</v>
      </c>
      <c r="F52" s="168">
        <v>6.9943109999999997</v>
      </c>
      <c r="G52" s="168">
        <v>11.078763</v>
      </c>
      <c r="H52" s="168">
        <v>6.6028000000000002</v>
      </c>
      <c r="I52" s="168">
        <v>245.509344</v>
      </c>
      <c r="J52" s="168">
        <v>118.597953</v>
      </c>
      <c r="K52" s="168">
        <v>283.51643699999994</v>
      </c>
      <c r="L52" s="168">
        <v>56.617530000000002</v>
      </c>
      <c r="M52" s="168">
        <v>54.050030999999997</v>
      </c>
      <c r="N52" s="168">
        <v>96.920931999999993</v>
      </c>
      <c r="O52" s="168">
        <v>37.201144999999997</v>
      </c>
      <c r="P52" s="169">
        <v>1986.255065999999</v>
      </c>
      <c r="Q52" s="169">
        <v>1702.738628999999</v>
      </c>
      <c r="R52" s="167"/>
      <c r="S52" s="79" t="s">
        <v>538</v>
      </c>
    </row>
    <row r="53" spans="1:19" ht="12" x14ac:dyDescent="0.25">
      <c r="A53" s="167"/>
      <c r="B53" s="79" t="s">
        <v>341</v>
      </c>
      <c r="C53" s="168">
        <v>42.909427999999998</v>
      </c>
      <c r="D53" s="168">
        <v>290.38371000000001</v>
      </c>
      <c r="E53" s="168">
        <v>8.2894880000000004</v>
      </c>
      <c r="F53" s="168">
        <v>5.8717560000000004</v>
      </c>
      <c r="G53" s="168">
        <v>10.576176</v>
      </c>
      <c r="H53" s="168">
        <v>5.4011779999999998</v>
      </c>
      <c r="I53" s="168">
        <v>208.754627</v>
      </c>
      <c r="J53" s="168">
        <v>98.788300000000007</v>
      </c>
      <c r="K53" s="168">
        <v>283.89378999999946</v>
      </c>
      <c r="L53" s="168">
        <v>55.747642999999997</v>
      </c>
      <c r="M53" s="168">
        <v>46.002122</v>
      </c>
      <c r="N53" s="168">
        <v>75.524045999999998</v>
      </c>
      <c r="O53" s="168">
        <v>33.987050000000004</v>
      </c>
      <c r="P53" s="169">
        <v>1835.324944999998</v>
      </c>
      <c r="Q53" s="169">
        <v>1551.4311549999986</v>
      </c>
      <c r="R53" s="167"/>
      <c r="S53" s="79" t="s">
        <v>539</v>
      </c>
    </row>
    <row r="54" spans="1:19" ht="12" x14ac:dyDescent="0.25">
      <c r="A54" s="167"/>
      <c r="B54" s="79" t="s">
        <v>342</v>
      </c>
      <c r="C54" s="168">
        <v>44.627366000000002</v>
      </c>
      <c r="D54" s="168">
        <v>326.92667299999999</v>
      </c>
      <c r="E54" s="168">
        <v>3.0626739999999999</v>
      </c>
      <c r="F54" s="168">
        <v>7.0632999999999999</v>
      </c>
      <c r="G54" s="168">
        <v>11.543260999999999</v>
      </c>
      <c r="H54" s="168">
        <v>5.0588220000000002</v>
      </c>
      <c r="I54" s="168">
        <v>239.49537900000001</v>
      </c>
      <c r="J54" s="168">
        <v>109.00922</v>
      </c>
      <c r="K54" s="168">
        <v>294.62008600000041</v>
      </c>
      <c r="L54" s="168">
        <v>66.992750000000001</v>
      </c>
      <c r="M54" s="168">
        <v>53.382168999999998</v>
      </c>
      <c r="N54" s="168">
        <v>95.944502</v>
      </c>
      <c r="O54" s="168">
        <v>42.046866999999999</v>
      </c>
      <c r="P54" s="169">
        <v>1930.7415970000013</v>
      </c>
      <c r="Q54" s="169">
        <v>1636.121511000001</v>
      </c>
      <c r="R54" s="167"/>
      <c r="S54" s="79" t="s">
        <v>540</v>
      </c>
    </row>
    <row r="55" spans="1:19" ht="12" x14ac:dyDescent="0.25">
      <c r="A55" s="167"/>
      <c r="B55" s="79" t="s">
        <v>343</v>
      </c>
      <c r="C55" s="168">
        <v>36.082357999999999</v>
      </c>
      <c r="D55" s="168">
        <v>300.04530699999998</v>
      </c>
      <c r="E55" s="168">
        <v>6.3495860000000004</v>
      </c>
      <c r="F55" s="168">
        <v>6.4878660000000004</v>
      </c>
      <c r="G55" s="168">
        <v>9.5980640000000008</v>
      </c>
      <c r="H55" s="168">
        <v>5.731643</v>
      </c>
      <c r="I55" s="168">
        <v>251.98936699999999</v>
      </c>
      <c r="J55" s="168">
        <v>102.33424100000001</v>
      </c>
      <c r="K55" s="168">
        <v>328.35401599999955</v>
      </c>
      <c r="L55" s="168">
        <v>57.596918000000002</v>
      </c>
      <c r="M55" s="168">
        <v>50.912818999999999</v>
      </c>
      <c r="N55" s="168">
        <v>96.980922000000007</v>
      </c>
      <c r="O55" s="168">
        <v>39.754676000000003</v>
      </c>
      <c r="P55" s="169">
        <v>1756.5659299999995</v>
      </c>
      <c r="Q55" s="169">
        <v>1428.211914</v>
      </c>
      <c r="R55" s="167"/>
      <c r="S55" s="79" t="s">
        <v>541</v>
      </c>
    </row>
    <row r="56" spans="1:19" ht="12" x14ac:dyDescent="0.25">
      <c r="A56" s="167"/>
      <c r="B56" s="79" t="s">
        <v>344</v>
      </c>
      <c r="C56" s="168">
        <v>59.460675000000002</v>
      </c>
      <c r="D56" s="168">
        <v>300.30291299999999</v>
      </c>
      <c r="E56" s="168">
        <v>10.684345</v>
      </c>
      <c r="F56" s="168">
        <v>6.9177280000000003</v>
      </c>
      <c r="G56" s="168">
        <v>10.156530999999999</v>
      </c>
      <c r="H56" s="168">
        <v>5.8834270000000002</v>
      </c>
      <c r="I56" s="168">
        <v>259.81356899999997</v>
      </c>
      <c r="J56" s="168">
        <v>105.64584600000001</v>
      </c>
      <c r="K56" s="168">
        <v>359.03206000000034</v>
      </c>
      <c r="L56" s="168">
        <v>57.921371999999998</v>
      </c>
      <c r="M56" s="168">
        <v>50.411425999999999</v>
      </c>
      <c r="N56" s="168">
        <v>83.425387999999998</v>
      </c>
      <c r="O56" s="168">
        <v>43.676163000000003</v>
      </c>
      <c r="P56" s="169">
        <v>2020.7776240000001</v>
      </c>
      <c r="Q56" s="169">
        <v>1661.7455639999996</v>
      </c>
      <c r="R56" s="167"/>
      <c r="S56" s="79" t="s">
        <v>542</v>
      </c>
    </row>
    <row r="57" spans="1:19" ht="12" x14ac:dyDescent="0.25">
      <c r="A57" s="167"/>
      <c r="B57" s="79" t="s">
        <v>345</v>
      </c>
      <c r="C57" s="168">
        <v>33.038839000000003</v>
      </c>
      <c r="D57" s="168">
        <v>203.34769499999999</v>
      </c>
      <c r="E57" s="168">
        <v>8.6887749999999997</v>
      </c>
      <c r="F57" s="168">
        <v>5.2320180000000001</v>
      </c>
      <c r="G57" s="168">
        <v>8.0699780000000008</v>
      </c>
      <c r="H57" s="168">
        <v>6.2473549999999998</v>
      </c>
      <c r="I57" s="168">
        <v>171.51110800000001</v>
      </c>
      <c r="J57" s="168">
        <v>69.149575999999996</v>
      </c>
      <c r="K57" s="168">
        <v>228.4149130000001</v>
      </c>
      <c r="L57" s="168">
        <v>48.715986000000001</v>
      </c>
      <c r="M57" s="168">
        <v>35.934553999999999</v>
      </c>
      <c r="N57" s="168">
        <v>69.013169000000005</v>
      </c>
      <c r="O57" s="168">
        <v>47.186126999999999</v>
      </c>
      <c r="P57" s="169">
        <v>1719.1899709999989</v>
      </c>
      <c r="Q57" s="169">
        <v>1490.7750579999988</v>
      </c>
      <c r="R57" s="167"/>
      <c r="S57" s="79" t="s">
        <v>543</v>
      </c>
    </row>
    <row r="58" spans="1:19" ht="12" x14ac:dyDescent="0.25">
      <c r="A58" s="167"/>
      <c r="B58" s="79" t="s">
        <v>346</v>
      </c>
      <c r="C58" s="168">
        <v>37.131574999999998</v>
      </c>
      <c r="D58" s="168">
        <v>293.54760199999998</v>
      </c>
      <c r="E58" s="168">
        <v>13.989506</v>
      </c>
      <c r="F58" s="168">
        <v>8.5756230000000002</v>
      </c>
      <c r="G58" s="168">
        <v>10.802738</v>
      </c>
      <c r="H58" s="168">
        <v>5.9889539999999997</v>
      </c>
      <c r="I58" s="168">
        <v>215.30925300000001</v>
      </c>
      <c r="J58" s="168">
        <v>100.97703199999999</v>
      </c>
      <c r="K58" s="168">
        <v>261.8094980000003</v>
      </c>
      <c r="L58" s="168">
        <v>59.523893999999999</v>
      </c>
      <c r="M58" s="168">
        <v>40.661762000000003</v>
      </c>
      <c r="N58" s="168">
        <v>94.487768000000003</v>
      </c>
      <c r="O58" s="168">
        <v>47.164808999999998</v>
      </c>
      <c r="P58" s="169">
        <v>1782.0164160000002</v>
      </c>
      <c r="Q58" s="169">
        <v>1520.2069180000001</v>
      </c>
      <c r="R58" s="167"/>
      <c r="S58" s="79" t="s">
        <v>544</v>
      </c>
    </row>
    <row r="59" spans="1:19" ht="12" x14ac:dyDescent="0.25">
      <c r="A59" s="167"/>
      <c r="B59" s="79" t="s">
        <v>347</v>
      </c>
      <c r="C59" s="168">
        <v>50.729126999999998</v>
      </c>
      <c r="D59" s="168">
        <v>282.167438</v>
      </c>
      <c r="E59" s="168">
        <v>7.0169540000000001</v>
      </c>
      <c r="F59" s="168">
        <v>8.1158049999999999</v>
      </c>
      <c r="G59" s="168">
        <v>13.841601000000001</v>
      </c>
      <c r="H59" s="168">
        <v>4.7341769999999999</v>
      </c>
      <c r="I59" s="168">
        <v>213.30057099999999</v>
      </c>
      <c r="J59" s="168">
        <v>112.068079</v>
      </c>
      <c r="K59" s="168">
        <v>341.21484599999974</v>
      </c>
      <c r="L59" s="168">
        <v>70.425332999999995</v>
      </c>
      <c r="M59" s="168">
        <v>53.039175</v>
      </c>
      <c r="N59" s="168">
        <v>106.460277</v>
      </c>
      <c r="O59" s="168">
        <v>62.870953</v>
      </c>
      <c r="P59" s="169">
        <v>1917.8241249999999</v>
      </c>
      <c r="Q59" s="169">
        <v>1576.609279</v>
      </c>
      <c r="R59" s="167"/>
      <c r="S59" s="79" t="s">
        <v>545</v>
      </c>
    </row>
    <row r="60" spans="1:19" ht="12" x14ac:dyDescent="0.25">
      <c r="A60" s="167"/>
      <c r="B60" s="79" t="s">
        <v>348</v>
      </c>
      <c r="C60" s="168">
        <v>51.728749000000001</v>
      </c>
      <c r="D60" s="168">
        <v>349.11339400000003</v>
      </c>
      <c r="E60" s="168">
        <v>9.4560560000000002</v>
      </c>
      <c r="F60" s="168">
        <v>5.9348700000000001</v>
      </c>
      <c r="G60" s="168">
        <v>16.478598999999999</v>
      </c>
      <c r="H60" s="168">
        <v>5.7593779999999999</v>
      </c>
      <c r="I60" s="168">
        <v>186.61367799999999</v>
      </c>
      <c r="J60" s="168">
        <v>115.52663699999999</v>
      </c>
      <c r="K60" s="168">
        <v>326.94296900000035</v>
      </c>
      <c r="L60" s="168">
        <v>63.793337999999999</v>
      </c>
      <c r="M60" s="168">
        <v>53.678795000000001</v>
      </c>
      <c r="N60" s="168">
        <v>82.927807999999999</v>
      </c>
      <c r="O60" s="168">
        <v>41.943964000000001</v>
      </c>
      <c r="P60" s="169">
        <v>1687.7631249999999</v>
      </c>
      <c r="Q60" s="169">
        <v>1360.8201559999995</v>
      </c>
      <c r="R60" s="167"/>
      <c r="S60" s="79" t="s">
        <v>546</v>
      </c>
    </row>
    <row r="61" spans="1:19" ht="12.6" thickBot="1" x14ac:dyDescent="0.3">
      <c r="A61" s="167"/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9"/>
      <c r="Q61" s="169"/>
      <c r="R61" s="167"/>
      <c r="S61" s="79" t="s">
        <v>547</v>
      </c>
    </row>
    <row r="62" spans="1:19" ht="21" customHeight="1" thickBot="1" x14ac:dyDescent="0.25">
      <c r="A62" s="206" t="s">
        <v>162</v>
      </c>
      <c r="B62" s="206" t="s">
        <v>163</v>
      </c>
      <c r="C62" s="165" t="s">
        <v>548</v>
      </c>
      <c r="D62" s="165" t="s">
        <v>549</v>
      </c>
      <c r="E62" s="165" t="s">
        <v>550</v>
      </c>
      <c r="F62" s="165" t="s">
        <v>551</v>
      </c>
      <c r="G62" s="165" t="s">
        <v>552</v>
      </c>
      <c r="H62" s="165" t="s">
        <v>183</v>
      </c>
      <c r="I62" s="165" t="s">
        <v>553</v>
      </c>
      <c r="J62" s="165" t="s">
        <v>554</v>
      </c>
      <c r="K62" s="165" t="s">
        <v>698</v>
      </c>
      <c r="L62" s="165" t="s">
        <v>701</v>
      </c>
      <c r="M62" s="165" t="s">
        <v>555</v>
      </c>
      <c r="N62" s="165" t="s">
        <v>556</v>
      </c>
      <c r="O62" s="165" t="s">
        <v>557</v>
      </c>
      <c r="P62" s="165" t="s">
        <v>625</v>
      </c>
      <c r="Q62" s="165" t="s">
        <v>626</v>
      </c>
      <c r="R62" s="206" t="s">
        <v>533</v>
      </c>
      <c r="S62" s="206" t="s">
        <v>520</v>
      </c>
    </row>
    <row r="63" spans="1:19" ht="12" customHeight="1" thickBot="1" x14ac:dyDescent="0.3">
      <c r="A63" s="207"/>
      <c r="B63" s="207"/>
      <c r="C63" s="210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2"/>
      <c r="R63" s="207"/>
      <c r="S63" s="207"/>
    </row>
    <row r="64" spans="1:19" ht="12" x14ac:dyDescent="0.25">
      <c r="A64" s="167"/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</row>
    <row r="65" spans="1:19" ht="12" x14ac:dyDescent="0.25">
      <c r="A65" s="167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</row>
    <row r="66" spans="1:19" ht="12" x14ac:dyDescent="0.25">
      <c r="A66" s="167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</row>
    <row r="67" spans="1:19" ht="23.4" customHeight="1" x14ac:dyDescent="0.25">
      <c r="A67" s="202" t="s">
        <v>635</v>
      </c>
      <c r="B67" s="203"/>
      <c r="C67" s="204" t="s">
        <v>636</v>
      </c>
      <c r="D67" s="204"/>
      <c r="E67" s="79"/>
      <c r="F67" s="79"/>
      <c r="G67" s="213" t="s">
        <v>699</v>
      </c>
      <c r="H67" s="213"/>
      <c r="I67" s="213"/>
      <c r="J67" s="79"/>
      <c r="K67" s="79"/>
      <c r="L67" s="79"/>
      <c r="M67" s="79"/>
      <c r="N67" s="79"/>
      <c r="O67" s="79"/>
      <c r="P67" s="79"/>
      <c r="Q67" s="79"/>
      <c r="R67" s="79"/>
      <c r="S67" s="79"/>
    </row>
    <row r="68" spans="1:19" ht="23.4" customHeight="1" x14ac:dyDescent="0.25">
      <c r="A68" s="202" t="s">
        <v>637</v>
      </c>
      <c r="B68" s="203"/>
      <c r="C68" s="204" t="s">
        <v>638</v>
      </c>
      <c r="D68" s="204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</row>
  </sheetData>
  <mergeCells count="29"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  <mergeCell ref="A2:S2"/>
    <mergeCell ref="A3:S3"/>
    <mergeCell ref="R4:R5"/>
    <mergeCell ref="S4:S5"/>
    <mergeCell ref="A31:A32"/>
    <mergeCell ref="C4:Q4"/>
    <mergeCell ref="A4:A5"/>
    <mergeCell ref="B4:B5"/>
    <mergeCell ref="G67:I67"/>
    <mergeCell ref="A67:B67"/>
    <mergeCell ref="C67:D67"/>
    <mergeCell ref="A68:B68"/>
    <mergeCell ref="C68:D68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sqref="A1:T1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35"/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5"/>
      <c r="T1" s="235"/>
    </row>
    <row r="2" spans="1:24" ht="29.25" customHeight="1" x14ac:dyDescent="0.3">
      <c r="A2" s="191" t="s">
        <v>674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94" t="s">
        <v>664</v>
      </c>
      <c r="B5" s="194"/>
      <c r="C5" s="194"/>
      <c r="D5" s="194"/>
      <c r="E5" s="53"/>
      <c r="F5" s="228" t="s">
        <v>665</v>
      </c>
      <c r="G5" s="194"/>
      <c r="H5" s="194"/>
      <c r="I5" s="194"/>
      <c r="J5" s="194"/>
      <c r="K5" s="194"/>
      <c r="L5" s="194"/>
      <c r="M5" s="88"/>
      <c r="N5" s="194" t="s">
        <v>666</v>
      </c>
      <c r="O5" s="194"/>
      <c r="P5" s="194"/>
      <c r="Q5" s="194"/>
      <c r="R5" s="194"/>
      <c r="S5" s="194"/>
      <c r="T5" s="194"/>
      <c r="W5" s="28"/>
      <c r="X5" s="28"/>
    </row>
    <row r="6" spans="1:24" ht="2.25" customHeight="1" x14ac:dyDescent="0.3">
      <c r="A6" s="194"/>
      <c r="B6" s="194"/>
      <c r="C6" s="194"/>
      <c r="D6" s="194"/>
      <c r="E6" s="53"/>
      <c r="F6" s="89"/>
      <c r="G6" s="89"/>
      <c r="H6" s="89"/>
      <c r="I6" s="89"/>
      <c r="J6" s="89"/>
      <c r="K6" s="89"/>
      <c r="L6" s="89"/>
      <c r="M6" s="88"/>
      <c r="N6" s="53"/>
      <c r="O6" s="53"/>
      <c r="P6" s="53"/>
      <c r="Q6" s="89"/>
      <c r="R6" s="89"/>
      <c r="S6" s="53"/>
      <c r="T6" s="53"/>
    </row>
    <row r="7" spans="1:24" ht="24.75" customHeight="1" x14ac:dyDescent="0.3">
      <c r="A7" s="194"/>
      <c r="B7" s="194"/>
      <c r="C7" s="194"/>
      <c r="D7" s="194"/>
      <c r="E7" s="90"/>
      <c r="F7" s="195" t="s">
        <v>643</v>
      </c>
      <c r="G7" s="195"/>
      <c r="H7" s="195"/>
      <c r="I7" s="195"/>
      <c r="J7" s="195"/>
      <c r="K7" s="91"/>
      <c r="L7" s="27" t="s">
        <v>651</v>
      </c>
      <c r="M7" s="92"/>
      <c r="N7" s="195" t="s">
        <v>643</v>
      </c>
      <c r="O7" s="195"/>
      <c r="P7" s="195"/>
      <c r="Q7" s="195"/>
      <c r="R7" s="195"/>
      <c r="S7" s="91"/>
      <c r="T7" s="27" t="s">
        <v>651</v>
      </c>
    </row>
    <row r="8" spans="1:24" ht="2.25" customHeight="1" x14ac:dyDescent="0.3">
      <c r="A8" s="194"/>
      <c r="B8" s="194"/>
      <c r="C8" s="194"/>
      <c r="D8" s="194"/>
      <c r="E8" s="90"/>
      <c r="F8" s="91"/>
      <c r="G8" s="91"/>
      <c r="H8" s="91"/>
      <c r="I8" s="91"/>
      <c r="J8" s="91"/>
      <c r="K8" s="91"/>
      <c r="L8" s="93"/>
      <c r="M8" s="92"/>
      <c r="N8" s="91"/>
      <c r="O8" s="91"/>
      <c r="P8" s="91"/>
      <c r="Q8" s="91"/>
      <c r="R8" s="91"/>
      <c r="S8" s="91"/>
      <c r="T8" s="91"/>
    </row>
    <row r="9" spans="1:24" ht="34.5" customHeight="1" x14ac:dyDescent="0.3">
      <c r="A9" s="194"/>
      <c r="B9" s="194"/>
      <c r="C9" s="194"/>
      <c r="D9" s="194"/>
      <c r="E9" s="53"/>
      <c r="F9" s="94" t="s">
        <v>720</v>
      </c>
      <c r="G9" s="89"/>
      <c r="H9" s="94" t="s">
        <v>721</v>
      </c>
      <c r="I9" s="89"/>
      <c r="J9" s="27" t="s">
        <v>667</v>
      </c>
      <c r="K9" s="89"/>
      <c r="L9" s="27" t="s">
        <v>295</v>
      </c>
      <c r="M9" s="88"/>
      <c r="N9" s="94" t="s">
        <v>720</v>
      </c>
      <c r="O9" s="89"/>
      <c r="P9" s="94" t="s">
        <v>721</v>
      </c>
      <c r="Q9" s="89"/>
      <c r="R9" s="27" t="s">
        <v>667</v>
      </c>
      <c r="S9" s="89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5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36" t="s">
        <v>707</v>
      </c>
      <c r="B11" s="236"/>
      <c r="C11" s="236"/>
      <c r="D11" s="236"/>
      <c r="E11" s="115"/>
      <c r="F11" s="116"/>
      <c r="G11" s="116"/>
      <c r="H11" s="116"/>
      <c r="I11" s="116"/>
      <c r="J11" s="117"/>
      <c r="K11" s="116"/>
      <c r="L11" s="118"/>
      <c r="M11" s="100"/>
      <c r="N11" s="116"/>
      <c r="O11" s="116"/>
      <c r="P11" s="116"/>
      <c r="Q11" s="116"/>
      <c r="R11" s="117"/>
      <c r="S11" s="116"/>
      <c r="T11" s="118"/>
      <c r="W11" s="28"/>
      <c r="X11" s="28"/>
    </row>
    <row r="12" spans="1:24" ht="12.75" customHeight="1" x14ac:dyDescent="0.3">
      <c r="A12" s="62"/>
      <c r="B12" s="62" t="s">
        <v>365</v>
      </c>
      <c r="C12" s="62" t="s">
        <v>614</v>
      </c>
      <c r="D12" s="62"/>
      <c r="E12" s="62"/>
      <c r="F12" s="62">
        <v>1716.9957179999999</v>
      </c>
      <c r="G12" s="62"/>
      <c r="H12" s="62">
        <v>1844.9045369999999</v>
      </c>
      <c r="I12" s="62"/>
      <c r="J12" s="101">
        <f t="shared" ref="J12:J21" si="0">F12-H12</f>
        <v>-127.90881899999999</v>
      </c>
      <c r="K12" s="62"/>
      <c r="L12" s="102">
        <f t="shared" ref="L12:L21" si="1">F12/H12*100-100</f>
        <v>-6.933086045091116</v>
      </c>
      <c r="M12" s="95"/>
      <c r="N12" s="62">
        <v>5307.1836309999999</v>
      </c>
      <c r="O12" s="62"/>
      <c r="P12" s="62">
        <v>5466.0307190000003</v>
      </c>
      <c r="Q12" s="62"/>
      <c r="R12" s="101">
        <f>N12-P12</f>
        <v>-158.84708800000044</v>
      </c>
      <c r="S12" s="62"/>
      <c r="T12" s="102">
        <f t="shared" ref="T12:T21" si="2">N12/P12*100-100</f>
        <v>-2.9060774841210701</v>
      </c>
    </row>
    <row r="13" spans="1:24" ht="12.75" customHeight="1" x14ac:dyDescent="0.3">
      <c r="B13" s="62" t="s">
        <v>366</v>
      </c>
      <c r="C13" s="62" t="s">
        <v>615</v>
      </c>
      <c r="D13" s="103"/>
      <c r="F13" s="62">
        <v>1035.104838</v>
      </c>
      <c r="G13" s="62"/>
      <c r="H13" s="62">
        <v>913.671739</v>
      </c>
      <c r="I13" s="62"/>
      <c r="J13" s="101">
        <f t="shared" si="0"/>
        <v>121.43309899999997</v>
      </c>
      <c r="K13" s="62"/>
      <c r="L13" s="102">
        <f t="shared" si="1"/>
        <v>13.290670359674976</v>
      </c>
      <c r="M13" s="95"/>
      <c r="N13" s="62">
        <v>3245.9323519999998</v>
      </c>
      <c r="P13" s="62">
        <v>2469.3165559999998</v>
      </c>
      <c r="Q13" s="62"/>
      <c r="R13" s="101">
        <f>N13-P13</f>
        <v>776.61579600000005</v>
      </c>
      <c r="S13" s="62"/>
      <c r="T13" s="102">
        <f t="shared" si="2"/>
        <v>31.450637388428845</v>
      </c>
    </row>
    <row r="14" spans="1:24" ht="12.75" customHeight="1" x14ac:dyDescent="0.3">
      <c r="A14" s="62"/>
      <c r="B14" s="62" t="s">
        <v>367</v>
      </c>
      <c r="C14" s="62" t="s">
        <v>616</v>
      </c>
      <c r="D14" s="62"/>
      <c r="E14" s="62"/>
      <c r="F14" s="62">
        <v>811.346495</v>
      </c>
      <c r="G14" s="62"/>
      <c r="H14" s="62">
        <v>776.25343399999997</v>
      </c>
      <c r="I14" s="62"/>
      <c r="J14" s="101">
        <f t="shared" si="0"/>
        <v>35.093061000000034</v>
      </c>
      <c r="K14" s="62"/>
      <c r="L14" s="102">
        <f t="shared" si="1"/>
        <v>4.5208252180176629</v>
      </c>
      <c r="M14" s="95"/>
      <c r="N14" s="62">
        <v>2494.0662069999998</v>
      </c>
      <c r="O14" s="62"/>
      <c r="P14" s="62">
        <v>2410.9238650000002</v>
      </c>
      <c r="Q14" s="62"/>
      <c r="R14" s="101">
        <f t="shared" ref="R14:R21" si="3">N14-P14</f>
        <v>83.142341999999644</v>
      </c>
      <c r="S14" s="62"/>
      <c r="T14" s="102">
        <f t="shared" si="2"/>
        <v>3.4485677132736612</v>
      </c>
      <c r="V14" s="43"/>
      <c r="W14" s="43"/>
    </row>
    <row r="15" spans="1:24" ht="12.75" customHeight="1" x14ac:dyDescent="0.3">
      <c r="B15" s="62" t="s">
        <v>373</v>
      </c>
      <c r="C15" s="62" t="s">
        <v>622</v>
      </c>
      <c r="D15" s="103"/>
      <c r="F15" s="62">
        <v>290.80311</v>
      </c>
      <c r="G15" s="62"/>
      <c r="H15" s="62">
        <v>367.05463500000002</v>
      </c>
      <c r="I15" s="62"/>
      <c r="J15" s="101">
        <f t="shared" si="0"/>
        <v>-76.251525000000015</v>
      </c>
      <c r="K15" s="62"/>
      <c r="L15" s="102">
        <f t="shared" si="1"/>
        <v>-20.773889696284584</v>
      </c>
      <c r="M15" s="95"/>
      <c r="N15" s="62">
        <v>886.32875400000012</v>
      </c>
      <c r="P15" s="62">
        <v>1175.2503810000001</v>
      </c>
      <c r="Q15" s="62"/>
      <c r="R15" s="101">
        <f t="shared" si="3"/>
        <v>-288.92162699999994</v>
      </c>
      <c r="S15" s="62"/>
      <c r="T15" s="102">
        <f t="shared" si="2"/>
        <v>-24.583836063440501</v>
      </c>
      <c r="V15" s="43"/>
      <c r="W15" s="62"/>
      <c r="X15" s="62"/>
    </row>
    <row r="16" spans="1:24" ht="12.75" customHeight="1" x14ac:dyDescent="0.3">
      <c r="B16" s="62" t="s">
        <v>372</v>
      </c>
      <c r="C16" s="62" t="s">
        <v>621</v>
      </c>
      <c r="D16" s="103"/>
      <c r="F16" s="62">
        <v>326.94296900000001</v>
      </c>
      <c r="G16" s="62"/>
      <c r="H16" s="62">
        <v>292.62023600000003</v>
      </c>
      <c r="I16" s="62"/>
      <c r="J16" s="101">
        <f t="shared" si="0"/>
        <v>34.322732999999971</v>
      </c>
      <c r="K16" s="62"/>
      <c r="L16" s="102">
        <f t="shared" si="1"/>
        <v>11.729446148078409</v>
      </c>
      <c r="M16" s="95"/>
      <c r="N16" s="62">
        <v>929.9673130000001</v>
      </c>
      <c r="P16" s="62">
        <v>890.43505600000003</v>
      </c>
      <c r="Q16" s="62"/>
      <c r="R16" s="101">
        <f t="shared" si="3"/>
        <v>39.532257000000072</v>
      </c>
      <c r="S16" s="62"/>
      <c r="T16" s="102">
        <f t="shared" si="2"/>
        <v>4.4396564054414398</v>
      </c>
      <c r="V16" s="43"/>
      <c r="W16" s="43"/>
    </row>
    <row r="17" spans="1:23" ht="12.75" customHeight="1" x14ac:dyDescent="0.3">
      <c r="B17" s="62" t="s">
        <v>368</v>
      </c>
      <c r="C17" s="62" t="s">
        <v>617</v>
      </c>
      <c r="D17" s="103"/>
      <c r="F17" s="62">
        <v>349.11339400000003</v>
      </c>
      <c r="G17" s="62"/>
      <c r="H17" s="62">
        <v>347.30021699999998</v>
      </c>
      <c r="I17" s="62"/>
      <c r="J17" s="101">
        <f t="shared" si="0"/>
        <v>1.8131770000000529</v>
      </c>
      <c r="K17" s="62"/>
      <c r="L17" s="102">
        <f t="shared" si="1"/>
        <v>0.52207770431655831</v>
      </c>
      <c r="M17" s="95"/>
      <c r="N17" s="62">
        <v>924.82843400000002</v>
      </c>
      <c r="P17" s="62">
        <v>984.75436300000001</v>
      </c>
      <c r="Q17" s="62"/>
      <c r="R17" s="101">
        <f t="shared" si="3"/>
        <v>-59.925928999999996</v>
      </c>
      <c r="S17" s="62"/>
      <c r="T17" s="102">
        <f t="shared" si="2"/>
        <v>-6.0853682148143946</v>
      </c>
      <c r="V17" s="43"/>
      <c r="W17" s="43"/>
    </row>
    <row r="18" spans="1:23" ht="12.75" customHeight="1" x14ac:dyDescent="0.3">
      <c r="B18" s="62" t="s">
        <v>369</v>
      </c>
      <c r="C18" s="62" t="s">
        <v>618</v>
      </c>
      <c r="D18" s="103"/>
      <c r="F18" s="62">
        <v>186.61367799999999</v>
      </c>
      <c r="G18" s="62"/>
      <c r="H18" s="62">
        <v>223.52128099999999</v>
      </c>
      <c r="I18" s="62"/>
      <c r="J18" s="101">
        <f t="shared" si="0"/>
        <v>-36.907602999999995</v>
      </c>
      <c r="K18" s="62"/>
      <c r="L18" s="102">
        <f t="shared" si="1"/>
        <v>-16.511896690499015</v>
      </c>
      <c r="M18" s="95"/>
      <c r="N18" s="62">
        <v>615.22350200000005</v>
      </c>
      <c r="P18" s="62">
        <v>747.32103600000005</v>
      </c>
      <c r="Q18" s="62"/>
      <c r="R18" s="101">
        <f t="shared" si="3"/>
        <v>-132.097534</v>
      </c>
      <c r="S18" s="62"/>
      <c r="T18" s="102">
        <f t="shared" si="2"/>
        <v>-17.676142867200113</v>
      </c>
      <c r="V18" s="43"/>
      <c r="W18" s="43"/>
    </row>
    <row r="19" spans="1:23" ht="12.75" customHeight="1" x14ac:dyDescent="0.3">
      <c r="B19" s="62" t="s">
        <v>371</v>
      </c>
      <c r="C19" s="62" t="s">
        <v>620</v>
      </c>
      <c r="D19" s="103"/>
      <c r="F19" s="62">
        <v>173.936193</v>
      </c>
      <c r="G19" s="62"/>
      <c r="H19" s="62">
        <v>153.86832100000001</v>
      </c>
      <c r="I19" s="62"/>
      <c r="J19" s="101">
        <f t="shared" si="0"/>
        <v>20.067871999999994</v>
      </c>
      <c r="K19" s="62"/>
      <c r="L19" s="102">
        <f t="shared" si="1"/>
        <v>13.042237589633544</v>
      </c>
      <c r="M19" s="95"/>
      <c r="N19" s="62">
        <v>539.26731499999994</v>
      </c>
      <c r="P19" s="62">
        <v>472.31726800000001</v>
      </c>
      <c r="Q19" s="62"/>
      <c r="R19" s="101">
        <f t="shared" si="3"/>
        <v>66.950046999999927</v>
      </c>
      <c r="S19" s="62"/>
      <c r="T19" s="102">
        <f t="shared" si="2"/>
        <v>14.174804000602407</v>
      </c>
      <c r="V19" s="43"/>
      <c r="W19" s="43"/>
    </row>
    <row r="20" spans="1:23" ht="12.75" customHeight="1" x14ac:dyDescent="0.3">
      <c r="B20" s="62" t="s">
        <v>627</v>
      </c>
      <c r="C20" s="62" t="s">
        <v>628</v>
      </c>
      <c r="D20" s="103"/>
      <c r="F20" s="62">
        <v>115.52663699999999</v>
      </c>
      <c r="G20" s="62"/>
      <c r="H20" s="62">
        <v>110.000643</v>
      </c>
      <c r="I20" s="62"/>
      <c r="J20" s="101">
        <f t="shared" si="0"/>
        <v>5.5259939999999972</v>
      </c>
      <c r="K20" s="62"/>
      <c r="L20" s="102">
        <f t="shared" si="1"/>
        <v>5.0236015438564436</v>
      </c>
      <c r="M20" s="95"/>
      <c r="N20" s="62">
        <v>328.57174799999996</v>
      </c>
      <c r="P20" s="62">
        <v>305.04348000000005</v>
      </c>
      <c r="Q20" s="62"/>
      <c r="R20" s="101">
        <f t="shared" si="3"/>
        <v>23.528267999999912</v>
      </c>
      <c r="S20" s="62"/>
      <c r="T20" s="102">
        <f t="shared" si="2"/>
        <v>7.7130866721032447</v>
      </c>
      <c r="V20" s="43"/>
      <c r="W20" s="43"/>
    </row>
    <row r="21" spans="1:23" ht="12.75" customHeight="1" x14ac:dyDescent="0.3">
      <c r="B21" s="62" t="s">
        <v>708</v>
      </c>
      <c r="C21" s="62" t="s">
        <v>709</v>
      </c>
      <c r="D21" s="103"/>
      <c r="F21" s="62">
        <v>95.849084000000005</v>
      </c>
      <c r="G21" s="62"/>
      <c r="H21" s="62">
        <v>128.49730500000001</v>
      </c>
      <c r="I21" s="62"/>
      <c r="J21" s="101">
        <f t="shared" si="0"/>
        <v>-32.648221000000007</v>
      </c>
      <c r="K21" s="62"/>
      <c r="L21" s="102">
        <f t="shared" si="1"/>
        <v>-25.407708745331277</v>
      </c>
      <c r="M21" s="95"/>
      <c r="N21" s="62">
        <v>301.72238500000003</v>
      </c>
      <c r="P21" s="62">
        <v>379.68391000000003</v>
      </c>
      <c r="Q21" s="62"/>
      <c r="R21" s="101">
        <f t="shared" si="3"/>
        <v>-77.961524999999995</v>
      </c>
      <c r="S21" s="62"/>
      <c r="T21" s="102">
        <f t="shared" si="2"/>
        <v>-20.5332706882417</v>
      </c>
      <c r="V21" s="43"/>
      <c r="W21" s="43"/>
    </row>
    <row r="22" spans="1:23" ht="4.5" customHeight="1" x14ac:dyDescent="0.3">
      <c r="B22" s="103"/>
      <c r="C22" s="103"/>
      <c r="F22" s="62"/>
      <c r="G22" s="62"/>
      <c r="H22" s="62"/>
      <c r="I22" s="62"/>
      <c r="J22" s="101"/>
      <c r="K22" s="62"/>
      <c r="L22" s="102"/>
      <c r="M22" s="95"/>
      <c r="N22" s="62"/>
      <c r="P22" s="62"/>
      <c r="Q22" s="62"/>
      <c r="R22" s="101"/>
      <c r="S22" s="62"/>
      <c r="T22" s="102"/>
      <c r="V22" s="43"/>
      <c r="W22" s="43"/>
    </row>
    <row r="23" spans="1:23" ht="30" customHeight="1" x14ac:dyDescent="0.3">
      <c r="A23" s="231" t="s">
        <v>668</v>
      </c>
      <c r="B23" s="231"/>
      <c r="C23" s="231"/>
      <c r="D23" s="231"/>
      <c r="E23" s="104"/>
      <c r="F23" s="97">
        <v>4568.6327640000036</v>
      </c>
      <c r="G23" s="97"/>
      <c r="H23" s="97">
        <v>4545.0836290000125</v>
      </c>
      <c r="I23" s="97"/>
      <c r="J23" s="98">
        <f>F23-H23</f>
        <v>23.549134999991111</v>
      </c>
      <c r="K23" s="105"/>
      <c r="L23" s="99">
        <f>F23/H23*100-100</f>
        <v>0.51812324969633039</v>
      </c>
      <c r="M23" s="100"/>
      <c r="N23" s="97">
        <v>14052.477357000009</v>
      </c>
      <c r="O23" s="97"/>
      <c r="P23" s="97">
        <v>13398.915952000032</v>
      </c>
      <c r="Q23" s="97"/>
      <c r="R23" s="98">
        <f>N23-P23</f>
        <v>653.56140499997673</v>
      </c>
      <c r="S23" s="105"/>
      <c r="T23" s="99">
        <f>N23/P23*100-100</f>
        <v>4.8777185209705038</v>
      </c>
      <c r="V23" s="43"/>
      <c r="W23" s="43"/>
    </row>
    <row r="24" spans="1:23" s="8" customFormat="1" ht="30" customHeight="1" x14ac:dyDescent="0.25">
      <c r="A24" s="229" t="s">
        <v>669</v>
      </c>
      <c r="B24" s="229"/>
      <c r="C24" s="229"/>
      <c r="D24" s="229"/>
      <c r="E24" s="106"/>
      <c r="F24" s="106">
        <v>4980.4877990000005</v>
      </c>
      <c r="G24" s="106"/>
      <c r="H24" s="106">
        <v>4950.9364699999996</v>
      </c>
      <c r="I24" s="106"/>
      <c r="J24" s="107">
        <f>F24-H24</f>
        <v>29.551329000000806</v>
      </c>
      <c r="K24" s="107"/>
      <c r="L24" s="108">
        <f>F24/H24*100-100</f>
        <v>0.59688362351377577</v>
      </c>
      <c r="M24" s="109"/>
      <c r="N24" s="106">
        <v>15313.215271999999</v>
      </c>
      <c r="O24" s="106"/>
      <c r="P24" s="106">
        <v>14626.581385999998</v>
      </c>
      <c r="Q24" s="106"/>
      <c r="R24" s="107">
        <f>N24-P24</f>
        <v>686.63388600000144</v>
      </c>
      <c r="S24" s="107"/>
      <c r="T24" s="108">
        <f>N24/P24*100-100</f>
        <v>4.6944249505713032</v>
      </c>
      <c r="V24" s="110"/>
      <c r="W24" s="110"/>
    </row>
    <row r="25" spans="1:23" ht="30" customHeight="1" x14ac:dyDescent="0.3">
      <c r="A25" s="231" t="s">
        <v>670</v>
      </c>
      <c r="B25" s="231"/>
      <c r="C25" s="231"/>
      <c r="D25" s="231"/>
      <c r="E25" s="163"/>
      <c r="F25" s="97">
        <v>5307.4307680000002</v>
      </c>
      <c r="G25" s="97"/>
      <c r="H25" s="97">
        <v>5243.5567060000003</v>
      </c>
      <c r="I25" s="97"/>
      <c r="J25" s="98">
        <f>F25-H25</f>
        <v>63.874061999999867</v>
      </c>
      <c r="K25" s="105"/>
      <c r="L25" s="99">
        <f>F25/H25*100-100</f>
        <v>1.2181438207183248</v>
      </c>
      <c r="M25" s="100"/>
      <c r="N25" s="97">
        <v>16243.182584999999</v>
      </c>
      <c r="O25" s="97"/>
      <c r="P25" s="97">
        <v>15517.016441999996</v>
      </c>
      <c r="Q25" s="97"/>
      <c r="R25" s="98">
        <f>N25-P25</f>
        <v>726.16614300000219</v>
      </c>
      <c r="S25" s="105"/>
      <c r="T25" s="99">
        <f>N25/P25*100-100</f>
        <v>4.6798052042690728</v>
      </c>
      <c r="V25" s="43"/>
      <c r="W25" s="43"/>
    </row>
    <row r="26" spans="1:23" ht="30" customHeight="1" x14ac:dyDescent="0.3">
      <c r="A26" s="229" t="s">
        <v>671</v>
      </c>
      <c r="B26" s="229"/>
      <c r="C26" s="229"/>
      <c r="D26" s="229"/>
      <c r="E26" s="106"/>
      <c r="F26" s="106">
        <v>1687.7631249999999</v>
      </c>
      <c r="G26" s="106"/>
      <c r="H26" s="106">
        <v>1830.7755799999993</v>
      </c>
      <c r="I26" s="106"/>
      <c r="J26" s="107">
        <f>F26-H26</f>
        <v>-143.01245499999936</v>
      </c>
      <c r="K26" s="107"/>
      <c r="L26" s="108">
        <f>F26/H26*100-100</f>
        <v>-7.811577593797665</v>
      </c>
      <c r="M26" s="111"/>
      <c r="N26" s="106">
        <v>5387.603666</v>
      </c>
      <c r="O26" s="106"/>
      <c r="P26" s="106">
        <v>5734.1968389999993</v>
      </c>
      <c r="Q26" s="62"/>
      <c r="R26" s="107">
        <f>N26-P26</f>
        <v>-346.5931729999993</v>
      </c>
      <c r="S26" s="107"/>
      <c r="T26" s="108">
        <f>N26/P26*100-100</f>
        <v>-6.0443194178950108</v>
      </c>
      <c r="V26" s="43"/>
      <c r="W26" s="43"/>
    </row>
    <row r="27" spans="1:23" ht="30" customHeight="1" x14ac:dyDescent="0.3">
      <c r="A27" s="230" t="s">
        <v>672</v>
      </c>
      <c r="B27" s="230"/>
      <c r="C27" s="230"/>
      <c r="D27" s="230"/>
      <c r="E27" s="104"/>
      <c r="F27" s="97">
        <v>1360.8201559999995</v>
      </c>
      <c r="G27" s="97"/>
      <c r="H27" s="97">
        <v>1538.1553439999998</v>
      </c>
      <c r="I27" s="97"/>
      <c r="J27" s="98">
        <f>F27-H27</f>
        <v>-177.33518800000024</v>
      </c>
      <c r="K27" s="105"/>
      <c r="L27" s="99">
        <f>F27/H27*100-100</f>
        <v>-11.529081811648297</v>
      </c>
      <c r="M27" s="100"/>
      <c r="N27" s="97">
        <v>4457.6363529999999</v>
      </c>
      <c r="O27" s="97"/>
      <c r="P27" s="97">
        <v>4843.7617829999999</v>
      </c>
      <c r="Q27" s="97"/>
      <c r="R27" s="98">
        <f>N27-P27</f>
        <v>-386.12543000000005</v>
      </c>
      <c r="S27" s="105"/>
      <c r="T27" s="99">
        <f>N27/P27*100-100</f>
        <v>-7.9716023887709042</v>
      </c>
      <c r="V27" s="43"/>
      <c r="W27" s="43"/>
    </row>
    <row r="28" spans="1:23" ht="3" customHeight="1" x14ac:dyDescent="0.3">
      <c r="A28" s="112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3"/>
      <c r="V29" s="43"/>
      <c r="W29" s="43"/>
    </row>
    <row r="33" spans="1:16" x14ac:dyDescent="0.3">
      <c r="F33" s="65"/>
      <c r="H33" s="65"/>
      <c r="N33" s="65"/>
      <c r="P33" s="65"/>
    </row>
    <row r="34" spans="1:16" ht="30" customHeight="1" x14ac:dyDescent="0.3">
      <c r="A34" s="222" t="s">
        <v>629</v>
      </c>
      <c r="B34" s="222"/>
      <c r="C34" s="222"/>
      <c r="D34" s="222"/>
      <c r="E34" s="114"/>
      <c r="F34" s="223" t="s">
        <v>630</v>
      </c>
      <c r="G34" s="223"/>
      <c r="H34" s="223"/>
      <c r="I34" s="223"/>
      <c r="J34" s="223"/>
      <c r="K34" s="223"/>
      <c r="L34" s="223"/>
      <c r="N34" s="65"/>
      <c r="P34" s="65"/>
    </row>
    <row r="35" spans="1:16" ht="30" customHeight="1" x14ac:dyDescent="0.3">
      <c r="A35" s="224" t="s">
        <v>631</v>
      </c>
      <c r="B35" s="224"/>
      <c r="C35" s="224"/>
      <c r="D35" s="224"/>
      <c r="E35" s="114"/>
      <c r="F35" s="221" t="s">
        <v>632</v>
      </c>
      <c r="G35" s="221"/>
      <c r="H35" s="221"/>
      <c r="I35" s="221"/>
      <c r="J35" s="221"/>
      <c r="K35" s="221"/>
      <c r="L35" s="221"/>
    </row>
    <row r="36" spans="1:16" ht="30" customHeight="1" x14ac:dyDescent="0.3">
      <c r="A36" s="222" t="s">
        <v>633</v>
      </c>
      <c r="B36" s="222"/>
      <c r="C36" s="222"/>
      <c r="D36" s="222"/>
      <c r="E36" s="114"/>
      <c r="F36" s="223" t="s">
        <v>632</v>
      </c>
      <c r="G36" s="223"/>
      <c r="H36" s="223"/>
      <c r="I36" s="223"/>
      <c r="J36" s="223"/>
      <c r="K36" s="223"/>
      <c r="L36" s="223"/>
    </row>
    <row r="37" spans="1:16" ht="30" customHeight="1" x14ac:dyDescent="0.3">
      <c r="A37" s="220" t="s">
        <v>634</v>
      </c>
      <c r="B37" s="220"/>
      <c r="C37" s="220"/>
      <c r="D37" s="220"/>
      <c r="E37" s="114"/>
      <c r="F37" s="221" t="s">
        <v>630</v>
      </c>
      <c r="G37" s="221"/>
      <c r="H37" s="221"/>
      <c r="I37" s="221"/>
      <c r="J37" s="221"/>
      <c r="K37" s="221"/>
      <c r="L37" s="221"/>
    </row>
    <row r="38" spans="1:16" x14ac:dyDescent="0.3">
      <c r="F38" s="65"/>
      <c r="H38" s="65"/>
      <c r="N38" s="65"/>
      <c r="P38" s="65"/>
    </row>
    <row r="39" spans="1:16" x14ac:dyDescent="0.3">
      <c r="B39" s="62"/>
      <c r="C39" s="62"/>
      <c r="D39" s="103"/>
    </row>
  </sheetData>
  <mergeCells count="21">
    <mergeCell ref="A27:D27"/>
    <mergeCell ref="A11:D11"/>
    <mergeCell ref="A23:D23"/>
    <mergeCell ref="A24:D24"/>
    <mergeCell ref="A25:D25"/>
    <mergeCell ref="A26:D26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215" t="s">
        <v>350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  <c r="U2" s="215"/>
      <c r="V2" s="215"/>
      <c r="W2" s="215"/>
    </row>
    <row r="3" spans="1:23" ht="18" customHeight="1" thickBot="1" x14ac:dyDescent="0.35">
      <c r="A3" s="241" t="s">
        <v>570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</row>
    <row r="4" spans="1:23" s="79" customFormat="1" ht="11.25" customHeight="1" thickBot="1" x14ac:dyDescent="0.3">
      <c r="A4" s="242" t="s">
        <v>162</v>
      </c>
      <c r="B4" s="242" t="s">
        <v>163</v>
      </c>
      <c r="C4" s="216" t="s">
        <v>715</v>
      </c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8"/>
      <c r="V4" s="242" t="s">
        <v>533</v>
      </c>
      <c r="W4" s="242" t="s">
        <v>520</v>
      </c>
    </row>
    <row r="5" spans="1:23" s="79" customFormat="1" ht="21" customHeight="1" thickBot="1" x14ac:dyDescent="0.3">
      <c r="A5" s="243"/>
      <c r="B5" s="243"/>
      <c r="C5" s="171">
        <v>111</v>
      </c>
      <c r="D5" s="171">
        <v>112</v>
      </c>
      <c r="E5" s="171">
        <v>121</v>
      </c>
      <c r="F5" s="171">
        <v>122</v>
      </c>
      <c r="G5" s="171">
        <v>21</v>
      </c>
      <c r="H5" s="171">
        <v>22</v>
      </c>
      <c r="I5" s="171">
        <v>31</v>
      </c>
      <c r="J5" s="171">
        <v>321</v>
      </c>
      <c r="K5" s="171">
        <v>322</v>
      </c>
      <c r="L5" s="171">
        <v>41</v>
      </c>
      <c r="M5" s="171">
        <v>42</v>
      </c>
      <c r="N5" s="171">
        <v>51</v>
      </c>
      <c r="O5" s="171">
        <v>521</v>
      </c>
      <c r="P5" s="171">
        <v>522</v>
      </c>
      <c r="Q5" s="171">
        <v>53</v>
      </c>
      <c r="R5" s="171">
        <v>61</v>
      </c>
      <c r="S5" s="171">
        <v>62</v>
      </c>
      <c r="T5" s="171">
        <v>63</v>
      </c>
      <c r="U5" s="171">
        <v>7</v>
      </c>
      <c r="V5" s="243"/>
      <c r="W5" s="243"/>
    </row>
    <row r="6" spans="1:23" s="79" customFormat="1" ht="9" customHeight="1" x14ac:dyDescent="0.25">
      <c r="A6" s="166">
        <v>2024</v>
      </c>
      <c r="B6" s="79" t="s">
        <v>338</v>
      </c>
      <c r="C6" s="172">
        <v>138.15133600000001</v>
      </c>
      <c r="D6" s="172">
        <v>285.29407199999997</v>
      </c>
      <c r="E6" s="172">
        <v>61.398681999999994</v>
      </c>
      <c r="F6" s="172">
        <v>614.48217399999999</v>
      </c>
      <c r="G6" s="172">
        <v>239.42884299999997</v>
      </c>
      <c r="H6" s="172">
        <v>2118.4630579999975</v>
      </c>
      <c r="I6" s="172">
        <v>431.62727299999995</v>
      </c>
      <c r="J6" s="172">
        <v>15.615965000000001</v>
      </c>
      <c r="K6" s="172">
        <v>341.78868699999987</v>
      </c>
      <c r="L6" s="172">
        <v>806.57144200000016</v>
      </c>
      <c r="M6" s="172">
        <v>606.60135800000012</v>
      </c>
      <c r="N6" s="172">
        <v>519.71664499999997</v>
      </c>
      <c r="O6" s="172">
        <v>166.77798499999997</v>
      </c>
      <c r="P6" s="172">
        <v>22.251072999999998</v>
      </c>
      <c r="Q6" s="172">
        <v>551.7474739999999</v>
      </c>
      <c r="R6" s="172">
        <v>198.03371700000002</v>
      </c>
      <c r="S6" s="172">
        <v>473.24886399999968</v>
      </c>
      <c r="T6" s="172">
        <v>498.75010300000008</v>
      </c>
      <c r="U6" s="172">
        <v>0.79544100000000006</v>
      </c>
      <c r="V6" s="166">
        <v>2024</v>
      </c>
      <c r="W6" s="79" t="s">
        <v>536</v>
      </c>
    </row>
    <row r="7" spans="1:23" s="79" customFormat="1" ht="9" customHeight="1" x14ac:dyDescent="0.25">
      <c r="A7" s="167"/>
      <c r="B7" s="79" t="s">
        <v>339</v>
      </c>
      <c r="C7" s="172">
        <v>146.27523000000002</v>
      </c>
      <c r="D7" s="172">
        <v>276.96746699999994</v>
      </c>
      <c r="E7" s="172">
        <v>78.256767999999994</v>
      </c>
      <c r="F7" s="172">
        <v>598.92926699999998</v>
      </c>
      <c r="G7" s="172">
        <v>217.18743999999998</v>
      </c>
      <c r="H7" s="172">
        <v>2495.166342999999</v>
      </c>
      <c r="I7" s="172">
        <v>579.39572199999986</v>
      </c>
      <c r="J7" s="172">
        <v>19.352325999999998</v>
      </c>
      <c r="K7" s="172">
        <v>333.08591200000001</v>
      </c>
      <c r="L7" s="172">
        <v>801.22866400000032</v>
      </c>
      <c r="M7" s="172">
        <v>649.86863200000016</v>
      </c>
      <c r="N7" s="172">
        <v>621.22381899999993</v>
      </c>
      <c r="O7" s="172">
        <v>296.30037900000002</v>
      </c>
      <c r="P7" s="172">
        <v>27.369880999999999</v>
      </c>
      <c r="Q7" s="172">
        <v>586.62725399999999</v>
      </c>
      <c r="R7" s="172">
        <v>214.20714999999996</v>
      </c>
      <c r="S7" s="172">
        <v>443.54398599999996</v>
      </c>
      <c r="T7" s="172">
        <v>563.64222599999994</v>
      </c>
      <c r="U7" s="172">
        <v>0.67425900000000005</v>
      </c>
      <c r="V7" s="167"/>
      <c r="W7" s="79" t="s">
        <v>537</v>
      </c>
    </row>
    <row r="8" spans="1:23" s="79" customFormat="1" ht="9" customHeight="1" x14ac:dyDescent="0.25">
      <c r="A8" s="167"/>
      <c r="B8" s="79" t="s">
        <v>340</v>
      </c>
      <c r="C8" s="172">
        <v>94.464132000000021</v>
      </c>
      <c r="D8" s="172">
        <v>309.79457500000001</v>
      </c>
      <c r="E8" s="172">
        <v>81.523338999999993</v>
      </c>
      <c r="F8" s="172">
        <v>628.26689399999998</v>
      </c>
      <c r="G8" s="172">
        <v>236.80152900000002</v>
      </c>
      <c r="H8" s="172">
        <v>2093.3867059999998</v>
      </c>
      <c r="I8" s="172">
        <v>446.75413900000001</v>
      </c>
      <c r="J8" s="172">
        <v>22.116571</v>
      </c>
      <c r="K8" s="172">
        <v>310.55915100000004</v>
      </c>
      <c r="L8" s="172">
        <v>849.21217000000047</v>
      </c>
      <c r="M8" s="172">
        <v>645.96368900000027</v>
      </c>
      <c r="N8" s="172">
        <v>603.14948700000002</v>
      </c>
      <c r="O8" s="172">
        <v>339.25638399999997</v>
      </c>
      <c r="P8" s="172">
        <v>25.243777000000001</v>
      </c>
      <c r="Q8" s="172">
        <v>576.90774800000008</v>
      </c>
      <c r="R8" s="172">
        <v>198.62602499999997</v>
      </c>
      <c r="S8" s="172">
        <v>450.7165030000001</v>
      </c>
      <c r="T8" s="172">
        <v>558.68005499999992</v>
      </c>
      <c r="U8" s="172">
        <v>0.26450900000000005</v>
      </c>
      <c r="V8" s="167"/>
      <c r="W8" s="79" t="s">
        <v>538</v>
      </c>
    </row>
    <row r="9" spans="1:23" s="79" customFormat="1" ht="9" customHeight="1" x14ac:dyDescent="0.25">
      <c r="A9" s="167"/>
      <c r="B9" s="79" t="s">
        <v>341</v>
      </c>
      <c r="C9" s="172">
        <v>155.25325000000001</v>
      </c>
      <c r="D9" s="172">
        <v>356.86618700000008</v>
      </c>
      <c r="E9" s="172">
        <v>66.043199000000001</v>
      </c>
      <c r="F9" s="172">
        <v>676.4507000000001</v>
      </c>
      <c r="G9" s="172">
        <v>242.11797699999997</v>
      </c>
      <c r="H9" s="172">
        <v>2478.2284390000013</v>
      </c>
      <c r="I9" s="172">
        <v>729.36812500000008</v>
      </c>
      <c r="J9" s="172">
        <v>23.362235999999999</v>
      </c>
      <c r="K9" s="172">
        <v>287.22730000000001</v>
      </c>
      <c r="L9" s="172">
        <v>846.48514399999988</v>
      </c>
      <c r="M9" s="172">
        <v>734.50680900000009</v>
      </c>
      <c r="N9" s="172">
        <v>560.02288699999997</v>
      </c>
      <c r="O9" s="172">
        <v>175.71143999999998</v>
      </c>
      <c r="P9" s="172">
        <v>51.200288999999998</v>
      </c>
      <c r="Q9" s="172">
        <v>575.12266600000009</v>
      </c>
      <c r="R9" s="172">
        <v>221.22108199999997</v>
      </c>
      <c r="S9" s="172">
        <v>479.47208099999966</v>
      </c>
      <c r="T9" s="172">
        <v>561.88903600000003</v>
      </c>
      <c r="U9" s="172">
        <v>1.057785</v>
      </c>
      <c r="V9" s="167"/>
      <c r="W9" s="79" t="s">
        <v>539</v>
      </c>
    </row>
    <row r="10" spans="1:23" s="79" customFormat="1" ht="9" customHeight="1" x14ac:dyDescent="0.25">
      <c r="A10" s="167"/>
      <c r="B10" s="79" t="s">
        <v>342</v>
      </c>
      <c r="C10" s="172">
        <v>175.72945099999998</v>
      </c>
      <c r="D10" s="172">
        <v>353.00426899999997</v>
      </c>
      <c r="E10" s="172">
        <v>79.758683000000019</v>
      </c>
      <c r="F10" s="172">
        <v>701.07391500000006</v>
      </c>
      <c r="G10" s="172">
        <v>215.618694</v>
      </c>
      <c r="H10" s="172">
        <v>2353.881206</v>
      </c>
      <c r="I10" s="172">
        <v>588.57676100000003</v>
      </c>
      <c r="J10" s="172">
        <v>21.065158999999998</v>
      </c>
      <c r="K10" s="172">
        <v>424.18674599999997</v>
      </c>
      <c r="L10" s="172">
        <v>860.7223809999997</v>
      </c>
      <c r="M10" s="172">
        <v>701.85614599999985</v>
      </c>
      <c r="N10" s="172">
        <v>579.23766599999999</v>
      </c>
      <c r="O10" s="172">
        <v>142.768968</v>
      </c>
      <c r="P10" s="172">
        <v>37.356822999999999</v>
      </c>
      <c r="Q10" s="172">
        <v>533.12830900000006</v>
      </c>
      <c r="R10" s="172">
        <v>230.34529899999993</v>
      </c>
      <c r="S10" s="172">
        <v>491.38945500000011</v>
      </c>
      <c r="T10" s="172">
        <v>555.254954</v>
      </c>
      <c r="U10" s="172">
        <v>1.4729290000000002</v>
      </c>
      <c r="V10" s="167"/>
      <c r="W10" s="79" t="s">
        <v>540</v>
      </c>
    </row>
    <row r="11" spans="1:23" s="79" customFormat="1" ht="9" customHeight="1" x14ac:dyDescent="0.25">
      <c r="A11" s="167"/>
      <c r="B11" s="79" t="s">
        <v>343</v>
      </c>
      <c r="C11" s="172">
        <v>117.24319399999999</v>
      </c>
      <c r="D11" s="172">
        <v>317.03467799999999</v>
      </c>
      <c r="E11" s="172">
        <v>62.656506000000007</v>
      </c>
      <c r="F11" s="172">
        <v>651.99224300000003</v>
      </c>
      <c r="G11" s="172">
        <v>226.52823200000009</v>
      </c>
      <c r="H11" s="172">
        <v>2352.3124969999994</v>
      </c>
      <c r="I11" s="172">
        <v>314.95218999999997</v>
      </c>
      <c r="J11" s="172">
        <v>23.513862</v>
      </c>
      <c r="K11" s="172">
        <v>476.59922000000006</v>
      </c>
      <c r="L11" s="172">
        <v>816.226451</v>
      </c>
      <c r="M11" s="172">
        <v>648.76313499999969</v>
      </c>
      <c r="N11" s="172">
        <v>557.81519400000002</v>
      </c>
      <c r="O11" s="172">
        <v>202.55567200000002</v>
      </c>
      <c r="P11" s="172">
        <v>45.035623999999999</v>
      </c>
      <c r="Q11" s="172">
        <v>529.17132500000002</v>
      </c>
      <c r="R11" s="172">
        <v>221.06746199999995</v>
      </c>
      <c r="S11" s="172">
        <v>457.54926000000006</v>
      </c>
      <c r="T11" s="172">
        <v>540.79650900000001</v>
      </c>
      <c r="U11" s="172">
        <v>0.87545099999999998</v>
      </c>
      <c r="V11" s="167"/>
      <c r="W11" s="79" t="s">
        <v>541</v>
      </c>
    </row>
    <row r="12" spans="1:23" s="79" customFormat="1" ht="9" customHeight="1" x14ac:dyDescent="0.25">
      <c r="A12" s="167"/>
      <c r="B12" s="79" t="s">
        <v>344</v>
      </c>
      <c r="C12" s="172">
        <v>176.27657899999997</v>
      </c>
      <c r="D12" s="172">
        <v>315.88885800000003</v>
      </c>
      <c r="E12" s="172">
        <v>83.194283000000013</v>
      </c>
      <c r="F12" s="172">
        <v>747.80608099999995</v>
      </c>
      <c r="G12" s="172">
        <v>247.20681299999995</v>
      </c>
      <c r="H12" s="172">
        <v>2754.8452200000011</v>
      </c>
      <c r="I12" s="172">
        <v>709.00811899999997</v>
      </c>
      <c r="J12" s="172">
        <v>17.712289999999999</v>
      </c>
      <c r="K12" s="172">
        <v>479.52068899999995</v>
      </c>
      <c r="L12" s="172">
        <v>916.46390100000019</v>
      </c>
      <c r="M12" s="172">
        <v>725.70811099999992</v>
      </c>
      <c r="N12" s="172">
        <v>567.16399999999999</v>
      </c>
      <c r="O12" s="172">
        <v>306.30343200000004</v>
      </c>
      <c r="P12" s="172">
        <v>35.787841999999998</v>
      </c>
      <c r="Q12" s="172">
        <v>495.19478800000007</v>
      </c>
      <c r="R12" s="172">
        <v>243.74044999999998</v>
      </c>
      <c r="S12" s="172">
        <v>549.60097199999996</v>
      </c>
      <c r="T12" s="172">
        <v>629.43331499999999</v>
      </c>
      <c r="U12" s="172">
        <v>0.84464699999999993</v>
      </c>
      <c r="V12" s="167"/>
      <c r="W12" s="79" t="s">
        <v>542</v>
      </c>
    </row>
    <row r="13" spans="1:23" s="79" customFormat="1" ht="9" customHeight="1" x14ac:dyDescent="0.25">
      <c r="A13" s="167"/>
      <c r="B13" s="79" t="s">
        <v>345</v>
      </c>
      <c r="C13" s="172">
        <v>94.200292000000005</v>
      </c>
      <c r="D13" s="172">
        <v>316.60867999999988</v>
      </c>
      <c r="E13" s="172">
        <v>77.080330000000004</v>
      </c>
      <c r="F13" s="172">
        <v>701.15786900000001</v>
      </c>
      <c r="G13" s="172">
        <v>158.32724999999999</v>
      </c>
      <c r="H13" s="172">
        <v>1765.0892140000001</v>
      </c>
      <c r="I13" s="172">
        <v>544.07707400000004</v>
      </c>
      <c r="J13" s="172">
        <v>61.977564000000001</v>
      </c>
      <c r="K13" s="172">
        <v>534.00405000000001</v>
      </c>
      <c r="L13" s="172">
        <v>808.45814100000007</v>
      </c>
      <c r="M13" s="172">
        <v>554.65094299999998</v>
      </c>
      <c r="N13" s="172">
        <v>451.98924699999998</v>
      </c>
      <c r="O13" s="172">
        <v>116.30275899999999</v>
      </c>
      <c r="P13" s="172">
        <v>21.324762999999997</v>
      </c>
      <c r="Q13" s="172">
        <v>406.01354600000008</v>
      </c>
      <c r="R13" s="172">
        <v>206.222162</v>
      </c>
      <c r="S13" s="172">
        <v>512.9014279999999</v>
      </c>
      <c r="T13" s="172">
        <v>503.59474099999994</v>
      </c>
      <c r="U13" s="172">
        <v>0.64033099999999998</v>
      </c>
      <c r="V13" s="167"/>
      <c r="W13" s="79" t="s">
        <v>543</v>
      </c>
    </row>
    <row r="14" spans="1:23" s="79" customFormat="1" ht="9" customHeight="1" x14ac:dyDescent="0.25">
      <c r="A14" s="167"/>
      <c r="B14" s="79" t="s">
        <v>346</v>
      </c>
      <c r="C14" s="172">
        <v>116.04965900000001</v>
      </c>
      <c r="D14" s="172">
        <v>323.92919400000005</v>
      </c>
      <c r="E14" s="172">
        <v>56.656171000000001</v>
      </c>
      <c r="F14" s="172">
        <v>709.23610900000006</v>
      </c>
      <c r="G14" s="172">
        <v>215.02057099999988</v>
      </c>
      <c r="H14" s="172">
        <v>2508.6721579999971</v>
      </c>
      <c r="I14" s="172">
        <v>297.21230400000007</v>
      </c>
      <c r="J14" s="172">
        <v>26.123276000000001</v>
      </c>
      <c r="K14" s="172">
        <v>378.37355899999994</v>
      </c>
      <c r="L14" s="172">
        <v>965.27391500000022</v>
      </c>
      <c r="M14" s="172">
        <v>689.77598200000011</v>
      </c>
      <c r="N14" s="172">
        <v>533.162375</v>
      </c>
      <c r="O14" s="172">
        <v>219.956492</v>
      </c>
      <c r="P14" s="172">
        <v>36.520963000000002</v>
      </c>
      <c r="Q14" s="172">
        <v>569.97805900000003</v>
      </c>
      <c r="R14" s="172">
        <v>234.63173500000005</v>
      </c>
      <c r="S14" s="172">
        <v>554.76878000000011</v>
      </c>
      <c r="T14" s="172">
        <v>545.0842540000001</v>
      </c>
      <c r="U14" s="172">
        <v>0.29270699999999999</v>
      </c>
      <c r="V14" s="167"/>
      <c r="W14" s="79" t="s">
        <v>544</v>
      </c>
    </row>
    <row r="15" spans="1:23" s="79" customFormat="1" ht="9" customHeight="1" x14ac:dyDescent="0.25">
      <c r="A15" s="167"/>
      <c r="B15" s="79" t="s">
        <v>347</v>
      </c>
      <c r="C15" s="172">
        <v>146.133488</v>
      </c>
      <c r="D15" s="172">
        <v>392.15700599999991</v>
      </c>
      <c r="E15" s="172">
        <v>69.305437999999995</v>
      </c>
      <c r="F15" s="172">
        <v>730.16693900000007</v>
      </c>
      <c r="G15" s="172">
        <v>220.11580700000002</v>
      </c>
      <c r="H15" s="172">
        <v>2592.3519169999995</v>
      </c>
      <c r="I15" s="172">
        <v>648.31223699999987</v>
      </c>
      <c r="J15" s="172">
        <v>25.506381000000001</v>
      </c>
      <c r="K15" s="172">
        <v>420.69695100000001</v>
      </c>
      <c r="L15" s="172">
        <v>1016.8208699999991</v>
      </c>
      <c r="M15" s="172">
        <v>685.31635800000015</v>
      </c>
      <c r="N15" s="172">
        <v>608.63978799999995</v>
      </c>
      <c r="O15" s="172">
        <v>137.101159</v>
      </c>
      <c r="P15" s="172">
        <v>30.185713</v>
      </c>
      <c r="Q15" s="172">
        <v>686.86485600000015</v>
      </c>
      <c r="R15" s="172">
        <v>290.95394299999992</v>
      </c>
      <c r="S15" s="172">
        <v>612.71965399999965</v>
      </c>
      <c r="T15" s="172">
        <v>644.95992700000011</v>
      </c>
      <c r="U15" s="172">
        <v>14.281008</v>
      </c>
      <c r="V15" s="167"/>
      <c r="W15" s="79" t="s">
        <v>545</v>
      </c>
    </row>
    <row r="16" spans="1:23" s="79" customFormat="1" ht="9" customHeight="1" x14ac:dyDescent="0.25">
      <c r="A16" s="167"/>
      <c r="B16" s="79" t="s">
        <v>348</v>
      </c>
      <c r="C16" s="172">
        <v>120.771691</v>
      </c>
      <c r="D16" s="172">
        <v>352.16047400000002</v>
      </c>
      <c r="E16" s="172">
        <v>64.702866999999998</v>
      </c>
      <c r="F16" s="172">
        <v>643.51856400000008</v>
      </c>
      <c r="G16" s="172">
        <v>179.95631900000001</v>
      </c>
      <c r="H16" s="172">
        <v>2752.773178999998</v>
      </c>
      <c r="I16" s="172">
        <v>345.57878099999999</v>
      </c>
      <c r="J16" s="172">
        <v>12.718005</v>
      </c>
      <c r="K16" s="172">
        <v>393.66231600000003</v>
      </c>
      <c r="L16" s="172">
        <v>994.78105599999992</v>
      </c>
      <c r="M16" s="172">
        <v>689.48991099999967</v>
      </c>
      <c r="N16" s="172">
        <v>568.90097800000001</v>
      </c>
      <c r="O16" s="172">
        <v>233.27152699999999</v>
      </c>
      <c r="P16" s="172">
        <v>24.206744</v>
      </c>
      <c r="Q16" s="172">
        <v>621.20199600000001</v>
      </c>
      <c r="R16" s="172">
        <v>283.6793550000001</v>
      </c>
      <c r="S16" s="172">
        <v>538.02230099999986</v>
      </c>
      <c r="T16" s="172">
        <v>581.16298600000027</v>
      </c>
      <c r="U16" s="172">
        <v>1.15927</v>
      </c>
      <c r="V16" s="167"/>
      <c r="W16" s="79" t="s">
        <v>546</v>
      </c>
    </row>
    <row r="17" spans="1:23" s="79" customFormat="1" ht="9" customHeight="1" x14ac:dyDescent="0.25">
      <c r="A17" s="167"/>
      <c r="B17" s="79" t="s">
        <v>349</v>
      </c>
      <c r="C17" s="172">
        <v>204.37048499999997</v>
      </c>
      <c r="D17" s="172">
        <v>329.50742099999997</v>
      </c>
      <c r="E17" s="172">
        <v>66.206457999999998</v>
      </c>
      <c r="F17" s="172">
        <v>661.67265599999996</v>
      </c>
      <c r="G17" s="172">
        <v>199.83444400000013</v>
      </c>
      <c r="H17" s="172">
        <v>1887.869678999999</v>
      </c>
      <c r="I17" s="172">
        <v>627.95214499999997</v>
      </c>
      <c r="J17" s="172">
        <v>14.788929999999999</v>
      </c>
      <c r="K17" s="172">
        <v>466.80643499999996</v>
      </c>
      <c r="L17" s="172">
        <v>1012.7122940000002</v>
      </c>
      <c r="M17" s="172">
        <v>611.97189600000024</v>
      </c>
      <c r="N17" s="172">
        <v>541.39598100000001</v>
      </c>
      <c r="O17" s="172">
        <v>184.40717100000001</v>
      </c>
      <c r="P17" s="172">
        <v>19.165141000000002</v>
      </c>
      <c r="Q17" s="172">
        <v>500.05786099999995</v>
      </c>
      <c r="R17" s="172">
        <v>250.38684999999992</v>
      </c>
      <c r="S17" s="172">
        <v>566.0759459999997</v>
      </c>
      <c r="T17" s="172">
        <v>560.82025300000009</v>
      </c>
      <c r="U17" s="172">
        <v>0.63420600000000005</v>
      </c>
      <c r="V17" s="167"/>
      <c r="W17" s="79" t="s">
        <v>547</v>
      </c>
    </row>
    <row r="18" spans="1:23" s="79" customFormat="1" ht="9" customHeight="1" x14ac:dyDescent="0.25">
      <c r="A18" s="167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67"/>
    </row>
    <row r="19" spans="1:23" s="79" customFormat="1" ht="9" customHeight="1" x14ac:dyDescent="0.25">
      <c r="A19" s="166">
        <v>2025</v>
      </c>
      <c r="B19" s="79" t="s">
        <v>338</v>
      </c>
      <c r="C19" s="172">
        <v>101.096777</v>
      </c>
      <c r="D19" s="172">
        <v>317.62399300000004</v>
      </c>
      <c r="E19" s="172">
        <v>78.60490799999998</v>
      </c>
      <c r="F19" s="172">
        <v>648.38305500000013</v>
      </c>
      <c r="G19" s="172">
        <v>218.918834</v>
      </c>
      <c r="H19" s="172">
        <v>2555.9393169999989</v>
      </c>
      <c r="I19" s="172">
        <v>384.78803200000004</v>
      </c>
      <c r="J19" s="172">
        <v>21.0947</v>
      </c>
      <c r="K19" s="172">
        <v>352.28513400000003</v>
      </c>
      <c r="L19" s="172">
        <v>809.29543199999944</v>
      </c>
      <c r="M19" s="172">
        <v>647.36511199999961</v>
      </c>
      <c r="N19" s="172">
        <v>529.61155599999995</v>
      </c>
      <c r="O19" s="172">
        <v>152.997052</v>
      </c>
      <c r="P19" s="172">
        <v>25.501017999999998</v>
      </c>
      <c r="Q19" s="172">
        <v>584.80442399999993</v>
      </c>
      <c r="R19" s="172">
        <v>229.93238599999998</v>
      </c>
      <c r="S19" s="172">
        <v>541.85712000000001</v>
      </c>
      <c r="T19" s="172">
        <v>582.43213999999989</v>
      </c>
      <c r="U19" s="172">
        <v>0.28420000000000001</v>
      </c>
      <c r="V19" s="166">
        <v>2025</v>
      </c>
      <c r="W19" s="79" t="s">
        <v>536</v>
      </c>
    </row>
    <row r="20" spans="1:23" s="79" customFormat="1" ht="9" customHeight="1" x14ac:dyDescent="0.25">
      <c r="A20" s="167"/>
      <c r="B20" s="79" t="s">
        <v>339</v>
      </c>
      <c r="C20" s="172">
        <v>92.591789000000006</v>
      </c>
      <c r="D20" s="172">
        <v>293.73952799999995</v>
      </c>
      <c r="E20" s="172">
        <v>65.322823999999997</v>
      </c>
      <c r="F20" s="172">
        <v>652.20255999999995</v>
      </c>
      <c r="G20" s="172">
        <v>253.58160699999996</v>
      </c>
      <c r="H20" s="172">
        <v>2544.4934830000007</v>
      </c>
      <c r="I20" s="172">
        <v>514.86897299999998</v>
      </c>
      <c r="J20" s="172">
        <v>24.519073000000002</v>
      </c>
      <c r="K20" s="172">
        <v>452.91619500000002</v>
      </c>
      <c r="L20" s="172">
        <v>860.47014600000011</v>
      </c>
      <c r="M20" s="172">
        <v>669.55195099999992</v>
      </c>
      <c r="N20" s="172">
        <v>734.38064699999995</v>
      </c>
      <c r="O20" s="172">
        <v>191.06816699999999</v>
      </c>
      <c r="P20" s="172">
        <v>25.302788000000003</v>
      </c>
      <c r="Q20" s="172">
        <v>599.44480899999996</v>
      </c>
      <c r="R20" s="172">
        <v>230.43372699999998</v>
      </c>
      <c r="S20" s="172">
        <v>502.55338500000016</v>
      </c>
      <c r="T20" s="172">
        <v>600.39432899999997</v>
      </c>
      <c r="U20" s="172">
        <v>1.9627910000000002</v>
      </c>
      <c r="V20" s="167"/>
      <c r="W20" s="79" t="s">
        <v>537</v>
      </c>
    </row>
    <row r="21" spans="1:23" s="79" customFormat="1" ht="9" customHeight="1" x14ac:dyDescent="0.25">
      <c r="A21" s="167"/>
      <c r="B21" s="79" t="s">
        <v>340</v>
      </c>
      <c r="C21" s="172">
        <v>150.56911400000001</v>
      </c>
      <c r="D21" s="172">
        <v>329.100281</v>
      </c>
      <c r="E21" s="172">
        <v>99.156402000000014</v>
      </c>
      <c r="F21" s="172">
        <v>686.74679099999992</v>
      </c>
      <c r="G21" s="172">
        <v>233.07044300000007</v>
      </c>
      <c r="H21" s="172">
        <v>2311.3990790000007</v>
      </c>
      <c r="I21" s="172">
        <v>509.00314399999996</v>
      </c>
      <c r="J21" s="172">
        <v>7.1272390000000003</v>
      </c>
      <c r="K21" s="172">
        <v>337.08749199999994</v>
      </c>
      <c r="L21" s="172">
        <v>892.82388900000001</v>
      </c>
      <c r="M21" s="172">
        <v>701.24313999999958</v>
      </c>
      <c r="N21" s="172">
        <v>794.57630600000005</v>
      </c>
      <c r="O21" s="172">
        <v>163.44924499999999</v>
      </c>
      <c r="P21" s="172">
        <v>29.906141000000002</v>
      </c>
      <c r="Q21" s="172">
        <v>649.20449800000006</v>
      </c>
      <c r="R21" s="172">
        <v>229.915435</v>
      </c>
      <c r="S21" s="172">
        <v>506.96744900000016</v>
      </c>
      <c r="T21" s="172">
        <v>657.25834100000009</v>
      </c>
      <c r="U21" s="172">
        <v>0.55301600000000006</v>
      </c>
      <c r="V21" s="167"/>
      <c r="W21" s="79" t="s">
        <v>538</v>
      </c>
    </row>
    <row r="22" spans="1:23" s="79" customFormat="1" ht="9" customHeight="1" x14ac:dyDescent="0.25">
      <c r="A22" s="167"/>
      <c r="B22" s="79" t="s">
        <v>341</v>
      </c>
      <c r="C22" s="172">
        <v>135.03771899999998</v>
      </c>
      <c r="D22" s="172">
        <v>383.56793500000003</v>
      </c>
      <c r="E22" s="172">
        <v>58.521771000000001</v>
      </c>
      <c r="F22" s="172">
        <v>720.86522300000001</v>
      </c>
      <c r="G22" s="172">
        <v>242.605457</v>
      </c>
      <c r="H22" s="172">
        <v>2842.7070969999986</v>
      </c>
      <c r="I22" s="172">
        <v>535.49101200000007</v>
      </c>
      <c r="J22" s="172">
        <v>19.675234</v>
      </c>
      <c r="K22" s="172">
        <v>247.24191300000007</v>
      </c>
      <c r="L22" s="172">
        <v>820.24706400000002</v>
      </c>
      <c r="M22" s="172">
        <v>658.10061699999983</v>
      </c>
      <c r="N22" s="172">
        <v>692.04760299999998</v>
      </c>
      <c r="O22" s="172">
        <v>141.31456400000002</v>
      </c>
      <c r="P22" s="172">
        <v>44.300663999999998</v>
      </c>
      <c r="Q22" s="172">
        <v>559.05584799999997</v>
      </c>
      <c r="R22" s="172">
        <v>227.15791700000003</v>
      </c>
      <c r="S22" s="172">
        <v>486.79106100000035</v>
      </c>
      <c r="T22" s="172">
        <v>624.19662700000003</v>
      </c>
      <c r="U22" s="172">
        <v>0.74924599999999986</v>
      </c>
      <c r="V22" s="167"/>
      <c r="W22" s="79" t="s">
        <v>539</v>
      </c>
    </row>
    <row r="23" spans="1:23" s="79" customFormat="1" ht="9" customHeight="1" x14ac:dyDescent="0.25">
      <c r="A23" s="167"/>
      <c r="B23" s="79" t="s">
        <v>342</v>
      </c>
      <c r="C23" s="172">
        <v>180.27565200000006</v>
      </c>
      <c r="D23" s="172">
        <v>410.01764699999995</v>
      </c>
      <c r="E23" s="172">
        <v>87.551916000000006</v>
      </c>
      <c r="F23" s="172">
        <v>768.89505900000006</v>
      </c>
      <c r="G23" s="172">
        <v>266.30033899999995</v>
      </c>
      <c r="H23" s="172">
        <v>3169.9564059999984</v>
      </c>
      <c r="I23" s="172">
        <v>354.80781200000001</v>
      </c>
      <c r="J23" s="172">
        <v>28.054305999999997</v>
      </c>
      <c r="K23" s="172">
        <v>361.21250099999997</v>
      </c>
      <c r="L23" s="172">
        <v>921.95850500000051</v>
      </c>
      <c r="M23" s="172">
        <v>689.72144000000014</v>
      </c>
      <c r="N23" s="172">
        <v>729.32116899999994</v>
      </c>
      <c r="O23" s="172">
        <v>184.68466099999998</v>
      </c>
      <c r="P23" s="172">
        <v>47.809126000000006</v>
      </c>
      <c r="Q23" s="172">
        <v>687.55566500000009</v>
      </c>
      <c r="R23" s="172">
        <v>247.97932300000002</v>
      </c>
      <c r="S23" s="172">
        <v>507.77068299999991</v>
      </c>
      <c r="T23" s="172">
        <v>640.33287800000005</v>
      </c>
      <c r="U23" s="172">
        <v>5.17401</v>
      </c>
      <c r="V23" s="167"/>
      <c r="W23" s="79" t="s">
        <v>540</v>
      </c>
    </row>
    <row r="24" spans="1:23" s="79" customFormat="1" ht="9" customHeight="1" x14ac:dyDescent="0.25">
      <c r="A24" s="167"/>
      <c r="B24" s="79" t="s">
        <v>343</v>
      </c>
      <c r="C24" s="172">
        <v>132.47190399999999</v>
      </c>
      <c r="D24" s="172">
        <v>381.19601399999999</v>
      </c>
      <c r="E24" s="172">
        <v>75.883527000000001</v>
      </c>
      <c r="F24" s="172">
        <v>724.23197300000004</v>
      </c>
      <c r="G24" s="172">
        <v>245.90545599999996</v>
      </c>
      <c r="H24" s="172">
        <v>2239.1861309999986</v>
      </c>
      <c r="I24" s="172">
        <v>397.53743800000001</v>
      </c>
      <c r="J24" s="172">
        <v>17.835511</v>
      </c>
      <c r="K24" s="172">
        <v>401.42734699999994</v>
      </c>
      <c r="L24" s="172">
        <v>900.72716900000046</v>
      </c>
      <c r="M24" s="172">
        <v>634.98142399999961</v>
      </c>
      <c r="N24" s="172">
        <v>692.26178099999993</v>
      </c>
      <c r="O24" s="172">
        <v>118.715378</v>
      </c>
      <c r="P24" s="172">
        <v>35.301430000000003</v>
      </c>
      <c r="Q24" s="172">
        <v>609.98426900000004</v>
      </c>
      <c r="R24" s="172">
        <v>252.44430100000005</v>
      </c>
      <c r="S24" s="172">
        <v>486.13910799999996</v>
      </c>
      <c r="T24" s="172">
        <v>603.84372500000006</v>
      </c>
      <c r="U24" s="172">
        <v>2.1862780000000002</v>
      </c>
      <c r="V24" s="167"/>
      <c r="W24" s="79" t="s">
        <v>541</v>
      </c>
    </row>
    <row r="25" spans="1:23" s="79" customFormat="1" ht="9" customHeight="1" x14ac:dyDescent="0.25">
      <c r="A25" s="167"/>
      <c r="B25" s="79" t="s">
        <v>344</v>
      </c>
      <c r="C25" s="172">
        <v>152.49977899999999</v>
      </c>
      <c r="D25" s="172">
        <v>379.10808900000001</v>
      </c>
      <c r="E25" s="172">
        <v>73.738294999999994</v>
      </c>
      <c r="F25" s="172">
        <v>831.19593299999997</v>
      </c>
      <c r="G25" s="172">
        <v>201.87205300000002</v>
      </c>
      <c r="H25" s="172">
        <v>3061.789907999997</v>
      </c>
      <c r="I25" s="172">
        <v>452.18556599999999</v>
      </c>
      <c r="J25" s="172">
        <v>15.171891</v>
      </c>
      <c r="K25" s="172">
        <v>378.39473199999998</v>
      </c>
      <c r="L25" s="172">
        <v>979.57601000000022</v>
      </c>
      <c r="M25" s="172">
        <v>653.27794600000084</v>
      </c>
      <c r="N25" s="172">
        <v>712.02323699999999</v>
      </c>
      <c r="O25" s="172">
        <v>292.30113800000004</v>
      </c>
      <c r="P25" s="172">
        <v>40.464504000000005</v>
      </c>
      <c r="Q25" s="172">
        <v>580.70818899999995</v>
      </c>
      <c r="R25" s="172">
        <v>267.45005099999997</v>
      </c>
      <c r="S25" s="172">
        <v>589.71776499999987</v>
      </c>
      <c r="T25" s="172">
        <v>702.85097900000005</v>
      </c>
      <c r="U25" s="172">
        <v>1.6291880000000001</v>
      </c>
      <c r="V25" s="167"/>
      <c r="W25" s="79" t="s">
        <v>542</v>
      </c>
    </row>
    <row r="26" spans="1:23" s="79" customFormat="1" ht="9" customHeight="1" x14ac:dyDescent="0.25">
      <c r="A26" s="167"/>
      <c r="B26" s="79" t="s">
        <v>345</v>
      </c>
      <c r="C26" s="172">
        <v>136.973625</v>
      </c>
      <c r="D26" s="172">
        <v>337.12563499999999</v>
      </c>
      <c r="E26" s="172">
        <v>54.289932999999998</v>
      </c>
      <c r="F26" s="172">
        <v>749.81345899999997</v>
      </c>
      <c r="G26" s="172">
        <v>190.06069099999996</v>
      </c>
      <c r="H26" s="172">
        <v>2115.8040699999997</v>
      </c>
      <c r="I26" s="172">
        <v>344.04043000000001</v>
      </c>
      <c r="J26" s="172">
        <v>36.566204000000006</v>
      </c>
      <c r="K26" s="172">
        <v>430.78511100000003</v>
      </c>
      <c r="L26" s="172">
        <v>747.76016400000003</v>
      </c>
      <c r="M26" s="172">
        <v>495.47822599999961</v>
      </c>
      <c r="N26" s="172">
        <v>526.86042599999996</v>
      </c>
      <c r="O26" s="172">
        <v>173.21810199999999</v>
      </c>
      <c r="P26" s="172">
        <v>26.268107999999998</v>
      </c>
      <c r="Q26" s="172">
        <v>457.93614700000012</v>
      </c>
      <c r="R26" s="172">
        <v>213.10793200000001</v>
      </c>
      <c r="S26" s="172">
        <v>522.96777400000042</v>
      </c>
      <c r="T26" s="172">
        <v>550.89475899999991</v>
      </c>
      <c r="U26" s="172">
        <v>0.49741199999999997</v>
      </c>
      <c r="V26" s="167"/>
      <c r="W26" s="79" t="s">
        <v>543</v>
      </c>
    </row>
    <row r="27" spans="1:23" s="79" customFormat="1" ht="9" customHeight="1" x14ac:dyDescent="0.25">
      <c r="A27" s="167"/>
      <c r="B27" s="79" t="s">
        <v>346</v>
      </c>
      <c r="C27" s="172">
        <v>121.99738600000001</v>
      </c>
      <c r="D27" s="172">
        <v>384.64062900000005</v>
      </c>
      <c r="E27" s="172">
        <v>70.165879000000004</v>
      </c>
      <c r="F27" s="172">
        <v>777.12836000000004</v>
      </c>
      <c r="G27" s="172">
        <v>220.90405700000002</v>
      </c>
      <c r="H27" s="172">
        <v>2598.5905239999975</v>
      </c>
      <c r="I27" s="172">
        <v>543.47853099999998</v>
      </c>
      <c r="J27" s="172">
        <v>21.512214</v>
      </c>
      <c r="K27" s="172">
        <v>410.835734</v>
      </c>
      <c r="L27" s="172">
        <v>967.33898299999976</v>
      </c>
      <c r="M27" s="172">
        <v>654.47670199999959</v>
      </c>
      <c r="N27" s="172">
        <v>678.62783000000002</v>
      </c>
      <c r="O27" s="172">
        <v>245.53113200000001</v>
      </c>
      <c r="P27" s="172">
        <v>33.444077999999998</v>
      </c>
      <c r="Q27" s="172">
        <v>659.11004700000001</v>
      </c>
      <c r="R27" s="172">
        <v>255.51193000000004</v>
      </c>
      <c r="S27" s="172">
        <v>591.55056300000024</v>
      </c>
      <c r="T27" s="172">
        <v>662.22906599999988</v>
      </c>
      <c r="U27" s="172">
        <v>0.67302799999999996</v>
      </c>
      <c r="V27" s="167"/>
      <c r="W27" s="79" t="s">
        <v>544</v>
      </c>
    </row>
    <row r="28" spans="1:23" s="79" customFormat="1" ht="9" customHeight="1" x14ac:dyDescent="0.25">
      <c r="A28" s="167"/>
      <c r="B28" s="79" t="s">
        <v>347</v>
      </c>
      <c r="C28" s="172">
        <v>105.82410200000004</v>
      </c>
      <c r="D28" s="172">
        <v>398.44356600000003</v>
      </c>
      <c r="E28" s="172">
        <v>77.208335000000005</v>
      </c>
      <c r="F28" s="172">
        <v>803.76935500000002</v>
      </c>
      <c r="G28" s="172">
        <v>229.81182699999994</v>
      </c>
      <c r="H28" s="172">
        <v>2566.5059369999976</v>
      </c>
      <c r="I28" s="172">
        <v>69.003765000000001</v>
      </c>
      <c r="J28" s="172">
        <v>33.2179</v>
      </c>
      <c r="K28" s="172">
        <v>517.44778599999995</v>
      </c>
      <c r="L28" s="172">
        <v>1066.1635249999999</v>
      </c>
      <c r="M28" s="172">
        <v>660.30386800000008</v>
      </c>
      <c r="N28" s="172">
        <v>640.70871999999997</v>
      </c>
      <c r="O28" s="172">
        <v>170.989092</v>
      </c>
      <c r="P28" s="172">
        <v>34.871041000000005</v>
      </c>
      <c r="Q28" s="172">
        <v>707.24931199999992</v>
      </c>
      <c r="R28" s="172">
        <v>304.55172599999997</v>
      </c>
      <c r="S28" s="172">
        <v>623.21084899999994</v>
      </c>
      <c r="T28" s="172">
        <v>676.25120699999991</v>
      </c>
      <c r="U28" s="172">
        <v>0.59107399999999999</v>
      </c>
      <c r="V28" s="167"/>
      <c r="W28" s="79" t="s">
        <v>545</v>
      </c>
    </row>
    <row r="29" spans="1:23" s="79" customFormat="1" ht="9" customHeight="1" x14ac:dyDescent="0.25">
      <c r="A29" s="167"/>
      <c r="B29" s="79" t="s">
        <v>348</v>
      </c>
      <c r="C29" s="172">
        <v>147.18883200000005</v>
      </c>
      <c r="D29" s="172">
        <v>349.67979800000001</v>
      </c>
      <c r="E29" s="172">
        <v>75.330229000000003</v>
      </c>
      <c r="F29" s="172">
        <v>689.27844600000003</v>
      </c>
      <c r="G29" s="172">
        <v>179.27378600000003</v>
      </c>
      <c r="H29" s="172">
        <v>2226.0710510000004</v>
      </c>
      <c r="I29" s="172">
        <v>71.501611999999994</v>
      </c>
      <c r="J29" s="172">
        <v>28.193628999999998</v>
      </c>
      <c r="K29" s="172">
        <v>470.29190000000006</v>
      </c>
      <c r="L29" s="172">
        <v>966.72427800000025</v>
      </c>
      <c r="M29" s="172">
        <v>597.11454400000025</v>
      </c>
      <c r="N29" s="172">
        <v>614.17751799999996</v>
      </c>
      <c r="O29" s="172">
        <v>185.672875</v>
      </c>
      <c r="P29" s="172">
        <v>25.881101000000001</v>
      </c>
      <c r="Q29" s="172">
        <v>619.599107</v>
      </c>
      <c r="R29" s="172">
        <v>268.23166000000003</v>
      </c>
      <c r="S29" s="172">
        <v>561.4416600000003</v>
      </c>
      <c r="T29" s="172">
        <v>583.27298400000018</v>
      </c>
      <c r="U29" s="172">
        <v>0.52182000000000006</v>
      </c>
      <c r="V29" s="167"/>
      <c r="W29" s="79" t="s">
        <v>546</v>
      </c>
    </row>
    <row r="30" spans="1:23" s="79" customFormat="1" ht="9" customHeight="1" x14ac:dyDescent="0.25">
      <c r="A30" s="167"/>
      <c r="B30" s="79" t="s">
        <v>349</v>
      </c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67"/>
      <c r="W30" s="79" t="s">
        <v>547</v>
      </c>
    </row>
    <row r="31" spans="1:23" s="79" customFormat="1" ht="9" customHeight="1" thickBot="1" x14ac:dyDescent="0.3">
      <c r="A31" s="173"/>
      <c r="B31" s="174"/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3"/>
      <c r="W31" s="174"/>
    </row>
    <row r="32" spans="1:23" s="79" customFormat="1" ht="9" customHeight="1" thickTop="1" x14ac:dyDescent="0.25">
      <c r="A32" s="167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67"/>
    </row>
    <row r="33" spans="1:16" s="79" customFormat="1" ht="9" customHeight="1" thickBot="1" x14ac:dyDescent="0.3"/>
    <row r="34" spans="1:16" s="79" customFormat="1" ht="12.6" thickBot="1" x14ac:dyDescent="0.3">
      <c r="B34" s="176" t="s">
        <v>200</v>
      </c>
      <c r="C34" s="238" t="s">
        <v>4</v>
      </c>
      <c r="D34" s="239"/>
      <c r="E34" s="239"/>
      <c r="F34" s="239"/>
      <c r="G34" s="240"/>
      <c r="H34" s="177"/>
      <c r="I34" s="178"/>
      <c r="J34" s="179"/>
      <c r="K34" s="176" t="s">
        <v>571</v>
      </c>
      <c r="L34" s="238" t="s">
        <v>414</v>
      </c>
      <c r="M34" s="239"/>
      <c r="N34" s="239"/>
      <c r="O34" s="239"/>
      <c r="P34" s="240"/>
    </row>
    <row r="35" spans="1:16" s="79" customFormat="1" ht="9.75" customHeight="1" x14ac:dyDescent="0.25">
      <c r="B35" s="166">
        <v>1</v>
      </c>
      <c r="C35" s="180" t="s">
        <v>201</v>
      </c>
      <c r="I35" s="166"/>
      <c r="J35" s="181"/>
      <c r="K35" s="166">
        <v>1</v>
      </c>
      <c r="L35" s="180" t="s">
        <v>572</v>
      </c>
    </row>
    <row r="36" spans="1:16" s="79" customFormat="1" ht="9.75" customHeight="1" x14ac:dyDescent="0.25">
      <c r="A36" s="182"/>
      <c r="B36" s="167">
        <v>11</v>
      </c>
      <c r="C36" s="79" t="s">
        <v>203</v>
      </c>
      <c r="I36" s="167"/>
      <c r="J36" s="183"/>
      <c r="K36" s="167">
        <v>11</v>
      </c>
      <c r="L36" s="79" t="s">
        <v>573</v>
      </c>
    </row>
    <row r="37" spans="1:16" s="79" customFormat="1" ht="9.75" customHeight="1" x14ac:dyDescent="0.25">
      <c r="B37" s="167">
        <v>111</v>
      </c>
      <c r="C37" s="79" t="s">
        <v>204</v>
      </c>
      <c r="I37" s="167"/>
      <c r="J37" s="183"/>
      <c r="K37" s="167">
        <v>111</v>
      </c>
      <c r="L37" s="79" t="s">
        <v>574</v>
      </c>
    </row>
    <row r="38" spans="1:16" s="79" customFormat="1" ht="9.75" customHeight="1" x14ac:dyDescent="0.25">
      <c r="A38" s="182"/>
      <c r="B38" s="167">
        <v>112</v>
      </c>
      <c r="C38" s="79" t="s">
        <v>308</v>
      </c>
      <c r="I38" s="166"/>
      <c r="J38" s="181"/>
      <c r="K38" s="167">
        <v>112</v>
      </c>
      <c r="L38" s="79" t="s">
        <v>575</v>
      </c>
    </row>
    <row r="39" spans="1:16" s="79" customFormat="1" ht="9.75" customHeight="1" x14ac:dyDescent="0.25">
      <c r="B39" s="167">
        <v>12</v>
      </c>
      <c r="C39" s="183" t="s">
        <v>208</v>
      </c>
      <c r="I39" s="167"/>
      <c r="J39" s="183"/>
      <c r="K39" s="167">
        <v>12</v>
      </c>
      <c r="L39" s="183" t="s">
        <v>576</v>
      </c>
    </row>
    <row r="40" spans="1:16" s="79" customFormat="1" ht="9.75" customHeight="1" x14ac:dyDescent="0.25">
      <c r="B40" s="167">
        <v>121</v>
      </c>
      <c r="C40" s="79" t="s">
        <v>204</v>
      </c>
      <c r="I40" s="167"/>
      <c r="J40" s="183"/>
      <c r="K40" s="167">
        <v>121</v>
      </c>
      <c r="L40" s="79" t="s">
        <v>574</v>
      </c>
    </row>
    <row r="41" spans="1:16" s="79" customFormat="1" ht="9.75" customHeight="1" x14ac:dyDescent="0.25">
      <c r="B41" s="167">
        <v>122</v>
      </c>
      <c r="C41" s="79" t="s">
        <v>308</v>
      </c>
      <c r="I41" s="167"/>
      <c r="K41" s="167">
        <v>122</v>
      </c>
      <c r="L41" s="79" t="s">
        <v>575</v>
      </c>
    </row>
    <row r="42" spans="1:16" s="79" customFormat="1" ht="9.75" customHeight="1" x14ac:dyDescent="0.25">
      <c r="B42" s="166">
        <v>2</v>
      </c>
      <c r="C42" s="181" t="s">
        <v>309</v>
      </c>
      <c r="I42" s="167"/>
      <c r="K42" s="166">
        <v>2</v>
      </c>
      <c r="L42" s="181" t="s">
        <v>577</v>
      </c>
    </row>
    <row r="43" spans="1:16" s="79" customFormat="1" ht="9.75" customHeight="1" x14ac:dyDescent="0.25">
      <c r="B43" s="167">
        <v>21</v>
      </c>
      <c r="C43" s="79" t="s">
        <v>203</v>
      </c>
      <c r="I43" s="167"/>
      <c r="J43" s="183"/>
      <c r="K43" s="167">
        <v>21</v>
      </c>
      <c r="L43" s="79" t="s">
        <v>573</v>
      </c>
    </row>
    <row r="44" spans="1:16" s="79" customFormat="1" ht="9.75" customHeight="1" x14ac:dyDescent="0.25">
      <c r="B44" s="167">
        <v>22</v>
      </c>
      <c r="C44" s="183" t="s">
        <v>208</v>
      </c>
      <c r="I44" s="166"/>
      <c r="J44" s="181"/>
      <c r="K44" s="167">
        <v>22</v>
      </c>
      <c r="L44" s="183" t="s">
        <v>576</v>
      </c>
    </row>
    <row r="45" spans="1:16" s="79" customFormat="1" ht="9.75" customHeight="1" x14ac:dyDescent="0.25">
      <c r="B45" s="166">
        <v>3</v>
      </c>
      <c r="C45" s="181" t="s">
        <v>215</v>
      </c>
      <c r="I45" s="167"/>
      <c r="J45" s="183"/>
      <c r="K45" s="166">
        <v>3</v>
      </c>
      <c r="L45" s="181" t="s">
        <v>578</v>
      </c>
    </row>
    <row r="46" spans="1:16" s="79" customFormat="1" ht="9.75" customHeight="1" x14ac:dyDescent="0.25">
      <c r="B46" s="167">
        <v>31</v>
      </c>
      <c r="C46" s="79" t="s">
        <v>203</v>
      </c>
      <c r="I46" s="167"/>
      <c r="J46" s="183"/>
      <c r="K46" s="167">
        <v>31</v>
      </c>
      <c r="L46" s="79" t="s">
        <v>573</v>
      </c>
    </row>
    <row r="47" spans="1:16" s="79" customFormat="1" ht="9.75" customHeight="1" x14ac:dyDescent="0.25">
      <c r="B47" s="167">
        <v>32</v>
      </c>
      <c r="C47" s="183" t="s">
        <v>208</v>
      </c>
      <c r="I47" s="167"/>
      <c r="J47" s="183"/>
      <c r="K47" s="167">
        <v>32</v>
      </c>
      <c r="L47" s="183" t="s">
        <v>576</v>
      </c>
    </row>
    <row r="48" spans="1:16" s="79" customFormat="1" ht="9.75" customHeight="1" x14ac:dyDescent="0.25">
      <c r="B48" s="167">
        <v>321</v>
      </c>
      <c r="C48" s="79" t="s">
        <v>220</v>
      </c>
      <c r="I48" s="166"/>
      <c r="J48" s="181"/>
      <c r="K48" s="167">
        <v>321</v>
      </c>
      <c r="L48" s="79" t="s">
        <v>579</v>
      </c>
    </row>
    <row r="49" spans="2:12" s="79" customFormat="1" ht="9.75" customHeight="1" x14ac:dyDescent="0.25">
      <c r="B49" s="167">
        <v>322</v>
      </c>
      <c r="C49" s="79" t="s">
        <v>222</v>
      </c>
      <c r="K49" s="167">
        <v>322</v>
      </c>
      <c r="L49" s="79" t="s">
        <v>580</v>
      </c>
    </row>
    <row r="50" spans="2:12" s="79" customFormat="1" ht="9.75" customHeight="1" x14ac:dyDescent="0.25">
      <c r="B50" s="166">
        <v>4</v>
      </c>
      <c r="C50" s="181" t="s">
        <v>310</v>
      </c>
      <c r="K50" s="166">
        <v>4</v>
      </c>
      <c r="L50" s="181" t="s">
        <v>593</v>
      </c>
    </row>
    <row r="51" spans="2:12" s="79" customFormat="1" ht="9.75" customHeight="1" x14ac:dyDescent="0.25">
      <c r="B51" s="167">
        <v>41</v>
      </c>
      <c r="C51" s="183" t="s">
        <v>322</v>
      </c>
      <c r="K51" s="167">
        <v>41</v>
      </c>
      <c r="L51" s="183" t="s">
        <v>581</v>
      </c>
    </row>
    <row r="52" spans="2:12" s="79" customFormat="1" ht="9.75" customHeight="1" x14ac:dyDescent="0.25">
      <c r="B52" s="167">
        <v>42</v>
      </c>
      <c r="C52" s="183" t="s">
        <v>205</v>
      </c>
      <c r="K52" s="167">
        <v>42</v>
      </c>
      <c r="L52" s="183" t="s">
        <v>582</v>
      </c>
    </row>
    <row r="53" spans="2:12" s="79" customFormat="1" ht="9.75" customHeight="1" x14ac:dyDescent="0.25">
      <c r="B53" s="166">
        <v>5</v>
      </c>
      <c r="C53" s="181" t="s">
        <v>206</v>
      </c>
      <c r="K53" s="166">
        <v>5</v>
      </c>
      <c r="L53" s="181" t="s">
        <v>583</v>
      </c>
    </row>
    <row r="54" spans="2:12" s="79" customFormat="1" ht="9.75" customHeight="1" x14ac:dyDescent="0.25">
      <c r="B54" s="167">
        <v>51</v>
      </c>
      <c r="C54" s="183" t="s">
        <v>209</v>
      </c>
      <c r="K54" s="167">
        <v>51</v>
      </c>
      <c r="L54" s="183" t="s">
        <v>584</v>
      </c>
    </row>
    <row r="55" spans="2:12" s="79" customFormat="1" ht="9.75" customHeight="1" x14ac:dyDescent="0.25">
      <c r="B55" s="167">
        <v>52</v>
      </c>
      <c r="C55" s="183" t="s">
        <v>211</v>
      </c>
      <c r="K55" s="167">
        <v>52</v>
      </c>
      <c r="L55" s="183" t="s">
        <v>580</v>
      </c>
    </row>
    <row r="56" spans="2:12" s="79" customFormat="1" ht="9.75" customHeight="1" x14ac:dyDescent="0.25">
      <c r="B56" s="167">
        <v>521</v>
      </c>
      <c r="C56" s="79" t="s">
        <v>212</v>
      </c>
      <c r="K56" s="167">
        <v>521</v>
      </c>
      <c r="L56" s="79" t="s">
        <v>585</v>
      </c>
    </row>
    <row r="57" spans="2:12" s="79" customFormat="1" ht="9.75" customHeight="1" x14ac:dyDescent="0.25">
      <c r="B57" s="167">
        <v>522</v>
      </c>
      <c r="C57" s="79" t="s">
        <v>213</v>
      </c>
      <c r="K57" s="167">
        <v>522</v>
      </c>
      <c r="L57" s="79" t="s">
        <v>586</v>
      </c>
    </row>
    <row r="58" spans="2:12" s="79" customFormat="1" ht="9.75" customHeight="1" x14ac:dyDescent="0.25">
      <c r="B58" s="167">
        <v>53</v>
      </c>
      <c r="C58" s="183" t="s">
        <v>205</v>
      </c>
      <c r="K58" s="167">
        <v>53</v>
      </c>
      <c r="L58" s="183" t="s">
        <v>582</v>
      </c>
    </row>
    <row r="59" spans="2:12" s="79" customFormat="1" ht="9.75" customHeight="1" x14ac:dyDescent="0.25">
      <c r="B59" s="166">
        <v>6</v>
      </c>
      <c r="C59" s="181" t="s">
        <v>214</v>
      </c>
      <c r="K59" s="166">
        <v>6</v>
      </c>
      <c r="L59" s="181" t="s">
        <v>587</v>
      </c>
    </row>
    <row r="60" spans="2:12" s="79" customFormat="1" ht="9.75" customHeight="1" x14ac:dyDescent="0.25">
      <c r="B60" s="167">
        <v>61</v>
      </c>
      <c r="C60" s="183" t="s">
        <v>216</v>
      </c>
      <c r="K60" s="167">
        <v>61</v>
      </c>
      <c r="L60" s="183" t="s">
        <v>588</v>
      </c>
    </row>
    <row r="61" spans="2:12" s="79" customFormat="1" ht="9.75" customHeight="1" x14ac:dyDescent="0.25">
      <c r="B61" s="167">
        <v>62</v>
      </c>
      <c r="C61" s="183" t="s">
        <v>217</v>
      </c>
      <c r="K61" s="167">
        <v>62</v>
      </c>
      <c r="L61" s="183" t="s">
        <v>589</v>
      </c>
    </row>
    <row r="62" spans="2:12" s="79" customFormat="1" ht="9.75" customHeight="1" x14ac:dyDescent="0.25">
      <c r="B62" s="167">
        <v>63</v>
      </c>
      <c r="C62" s="183" t="s">
        <v>219</v>
      </c>
      <c r="K62" s="167">
        <v>63</v>
      </c>
      <c r="L62" s="183" t="s">
        <v>590</v>
      </c>
    </row>
    <row r="63" spans="2:12" s="79" customFormat="1" ht="9.75" customHeight="1" x14ac:dyDescent="0.25">
      <c r="B63" s="166">
        <v>7</v>
      </c>
      <c r="C63" s="181" t="s">
        <v>221</v>
      </c>
      <c r="K63" s="166">
        <v>7</v>
      </c>
      <c r="L63" s="181" t="s">
        <v>591</v>
      </c>
    </row>
    <row r="64" spans="2:12" s="79" customFormat="1" ht="9.75" customHeight="1" x14ac:dyDescent="0.25"/>
    <row r="65" spans="1:21" s="79" customFormat="1" ht="9.75" customHeight="1" x14ac:dyDescent="0.25">
      <c r="C65" s="79" t="s">
        <v>324</v>
      </c>
      <c r="L65" s="79" t="s">
        <v>592</v>
      </c>
    </row>
    <row r="66" spans="1:21" s="79" customFormat="1" ht="12.6" thickBot="1" x14ac:dyDescent="0.3"/>
    <row r="67" spans="1:21" s="79" customFormat="1" ht="12.6" thickBot="1" x14ac:dyDescent="0.3">
      <c r="C67" s="184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6"/>
    </row>
    <row r="68" spans="1:21" s="79" customFormat="1" ht="46.5" customHeight="1" x14ac:dyDescent="0.25">
      <c r="A68" s="237" t="s">
        <v>323</v>
      </c>
      <c r="B68" s="237"/>
      <c r="C68" s="237"/>
      <c r="D68" s="237"/>
      <c r="E68" s="237"/>
      <c r="F68" s="237"/>
      <c r="G68" s="237"/>
      <c r="H68" s="237"/>
      <c r="I68" s="237"/>
      <c r="J68" s="237"/>
      <c r="K68" s="237"/>
      <c r="L68" s="237"/>
      <c r="M68" s="237"/>
      <c r="N68" s="237"/>
      <c r="O68" s="237"/>
      <c r="P68" s="237"/>
      <c r="Q68" s="237"/>
      <c r="R68" s="237"/>
      <c r="S68" s="237"/>
      <c r="T68" s="237"/>
      <c r="U68" s="237"/>
    </row>
    <row r="69" spans="1:21" s="79" customFormat="1" ht="12" x14ac:dyDescent="0.25"/>
    <row r="70" spans="1:21" s="79" customFormat="1" ht="29.25" customHeight="1" x14ac:dyDescent="0.25">
      <c r="A70" s="204" t="s">
        <v>513</v>
      </c>
      <c r="B70" s="204"/>
      <c r="C70" s="204"/>
      <c r="D70" s="204"/>
      <c r="E70" s="204"/>
      <c r="F70" s="204"/>
      <c r="G70" s="204"/>
      <c r="H70" s="204"/>
      <c r="I70" s="204"/>
      <c r="J70" s="204"/>
      <c r="K70" s="204"/>
      <c r="L70" s="204"/>
      <c r="M70" s="204"/>
      <c r="N70" s="204"/>
      <c r="O70" s="204"/>
      <c r="P70" s="204"/>
      <c r="Q70" s="204"/>
      <c r="R70" s="204"/>
      <c r="S70" s="204"/>
      <c r="T70" s="204"/>
      <c r="U70" s="204"/>
    </row>
    <row r="72" spans="1:21" x14ac:dyDescent="0.3">
      <c r="L72" s="119"/>
    </row>
    <row r="73" spans="1:21" x14ac:dyDescent="0.3">
      <c r="L73" s="119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215" t="s">
        <v>351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  <c r="U2" s="215"/>
      <c r="V2" s="215"/>
      <c r="W2" s="215"/>
    </row>
    <row r="3" spans="1:23" ht="18" customHeight="1" thickBot="1" x14ac:dyDescent="0.35">
      <c r="A3" s="241" t="s">
        <v>594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</row>
    <row r="4" spans="1:23" s="79" customFormat="1" ht="11.25" customHeight="1" thickBot="1" x14ac:dyDescent="0.3">
      <c r="A4" s="242" t="s">
        <v>162</v>
      </c>
      <c r="B4" s="242" t="s">
        <v>163</v>
      </c>
      <c r="C4" s="216" t="s">
        <v>715</v>
      </c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8"/>
      <c r="V4" s="242" t="s">
        <v>533</v>
      </c>
      <c r="W4" s="242" t="s">
        <v>520</v>
      </c>
    </row>
    <row r="5" spans="1:23" s="79" customFormat="1" ht="21" customHeight="1" thickBot="1" x14ac:dyDescent="0.3">
      <c r="A5" s="243"/>
      <c r="B5" s="243"/>
      <c r="C5" s="171">
        <v>111</v>
      </c>
      <c r="D5" s="171">
        <v>112</v>
      </c>
      <c r="E5" s="171">
        <v>121</v>
      </c>
      <c r="F5" s="171">
        <v>122</v>
      </c>
      <c r="G5" s="171">
        <v>21</v>
      </c>
      <c r="H5" s="171">
        <v>22</v>
      </c>
      <c r="I5" s="171">
        <v>31</v>
      </c>
      <c r="J5" s="171">
        <v>321</v>
      </c>
      <c r="K5" s="171">
        <v>322</v>
      </c>
      <c r="L5" s="171">
        <v>41</v>
      </c>
      <c r="M5" s="171">
        <v>42</v>
      </c>
      <c r="N5" s="171">
        <v>51</v>
      </c>
      <c r="O5" s="171">
        <v>521</v>
      </c>
      <c r="P5" s="171">
        <v>522</v>
      </c>
      <c r="Q5" s="171">
        <v>53</v>
      </c>
      <c r="R5" s="171">
        <v>61</v>
      </c>
      <c r="S5" s="171">
        <v>62</v>
      </c>
      <c r="T5" s="171">
        <v>63</v>
      </c>
      <c r="U5" s="171">
        <v>7</v>
      </c>
      <c r="V5" s="243"/>
      <c r="W5" s="243"/>
    </row>
    <row r="6" spans="1:23" s="79" customFormat="1" ht="9" customHeight="1" x14ac:dyDescent="0.25">
      <c r="A6" s="166">
        <v>2024</v>
      </c>
      <c r="B6" s="79" t="s">
        <v>338</v>
      </c>
      <c r="C6" s="172">
        <v>28.932960999999999</v>
      </c>
      <c r="D6" s="172">
        <v>163.283973</v>
      </c>
      <c r="E6" s="172">
        <v>46.576250000000002</v>
      </c>
      <c r="F6" s="172">
        <v>538.30026599999974</v>
      </c>
      <c r="G6" s="172">
        <v>157.80915799999997</v>
      </c>
      <c r="H6" s="172">
        <v>1726.2468870000016</v>
      </c>
      <c r="I6" s="172">
        <v>17.033154</v>
      </c>
      <c r="J6" s="172">
        <v>152.37480599999998</v>
      </c>
      <c r="K6" s="172">
        <v>294.12208500000003</v>
      </c>
      <c r="L6" s="172">
        <v>591.36866199999963</v>
      </c>
      <c r="M6" s="172">
        <v>343.41322199999985</v>
      </c>
      <c r="N6" s="172">
        <v>342.026949</v>
      </c>
      <c r="O6" s="172">
        <v>124.801486</v>
      </c>
      <c r="P6" s="172">
        <v>56.810709000000003</v>
      </c>
      <c r="Q6" s="172">
        <v>635.45698200000015</v>
      </c>
      <c r="R6" s="172">
        <v>159.52869299999995</v>
      </c>
      <c r="S6" s="172">
        <v>555.6260249999998</v>
      </c>
      <c r="T6" s="172">
        <v>386.05716499999988</v>
      </c>
      <c r="U6" s="172">
        <v>3.3997869999999986</v>
      </c>
      <c r="V6" s="166">
        <v>2024</v>
      </c>
      <c r="W6" s="79" t="s">
        <v>536</v>
      </c>
    </row>
    <row r="7" spans="1:23" s="79" customFormat="1" ht="9" customHeight="1" x14ac:dyDescent="0.25">
      <c r="A7" s="167"/>
      <c r="B7" s="79" t="s">
        <v>339</v>
      </c>
      <c r="C7" s="172">
        <v>34.021764000000005</v>
      </c>
      <c r="D7" s="172">
        <v>171.50203099999999</v>
      </c>
      <c r="E7" s="172">
        <v>44.498111999999992</v>
      </c>
      <c r="F7" s="172">
        <v>539.46830399999965</v>
      </c>
      <c r="G7" s="172">
        <v>181.40729299999998</v>
      </c>
      <c r="H7" s="172">
        <v>1786.1340269999976</v>
      </c>
      <c r="I7" s="172">
        <v>25.931656</v>
      </c>
      <c r="J7" s="172">
        <v>122.70916200000002</v>
      </c>
      <c r="K7" s="172">
        <v>300.88175699999999</v>
      </c>
      <c r="L7" s="172">
        <v>592.22389499999963</v>
      </c>
      <c r="M7" s="172">
        <v>324.14054499999992</v>
      </c>
      <c r="N7" s="172">
        <v>450.141525</v>
      </c>
      <c r="O7" s="172">
        <v>120.56080799999998</v>
      </c>
      <c r="P7" s="172">
        <v>53.450715000000002</v>
      </c>
      <c r="Q7" s="172">
        <v>657.01833000000011</v>
      </c>
      <c r="R7" s="172">
        <v>161.27385500000003</v>
      </c>
      <c r="S7" s="172">
        <v>558.64781100000027</v>
      </c>
      <c r="T7" s="172">
        <v>375.40175399999998</v>
      </c>
      <c r="U7" s="172">
        <v>5.3600060000000003</v>
      </c>
      <c r="V7" s="167"/>
      <c r="W7" s="79" t="s">
        <v>537</v>
      </c>
    </row>
    <row r="8" spans="1:23" s="79" customFormat="1" ht="9" customHeight="1" x14ac:dyDescent="0.25">
      <c r="A8" s="167"/>
      <c r="B8" s="79" t="s">
        <v>340</v>
      </c>
      <c r="C8" s="172">
        <v>41.355347000000002</v>
      </c>
      <c r="D8" s="172">
        <v>170.97593200000003</v>
      </c>
      <c r="E8" s="172">
        <v>61.255166000000003</v>
      </c>
      <c r="F8" s="172">
        <v>515.66475500000024</v>
      </c>
      <c r="G8" s="172">
        <v>177.233113</v>
      </c>
      <c r="H8" s="172">
        <v>2148.0043679999953</v>
      </c>
      <c r="I8" s="172">
        <v>14.901559000000001</v>
      </c>
      <c r="J8" s="172">
        <v>109.966825</v>
      </c>
      <c r="K8" s="172">
        <v>228.79455699999997</v>
      </c>
      <c r="L8" s="172">
        <v>583.95421699999997</v>
      </c>
      <c r="M8" s="172">
        <v>366.50297399999994</v>
      </c>
      <c r="N8" s="172">
        <v>422.95311000000004</v>
      </c>
      <c r="O8" s="172">
        <v>113.56684700000001</v>
      </c>
      <c r="P8" s="172">
        <v>62.383221999999996</v>
      </c>
      <c r="Q8" s="172">
        <v>628.66609600000015</v>
      </c>
      <c r="R8" s="172">
        <v>159.50624400000004</v>
      </c>
      <c r="S8" s="172">
        <v>562.77603400000089</v>
      </c>
      <c r="T8" s="172">
        <v>404.48388399999982</v>
      </c>
      <c r="U8" s="172">
        <v>4.0760090000000009</v>
      </c>
      <c r="V8" s="167"/>
      <c r="W8" s="79" t="s">
        <v>538</v>
      </c>
    </row>
    <row r="9" spans="1:23" s="79" customFormat="1" ht="9" customHeight="1" x14ac:dyDescent="0.25">
      <c r="A9" s="167"/>
      <c r="B9" s="79" t="s">
        <v>341</v>
      </c>
      <c r="C9" s="172">
        <v>54.62532299999998</v>
      </c>
      <c r="D9" s="172">
        <v>188.24381199999999</v>
      </c>
      <c r="E9" s="172">
        <v>56.271335999999998</v>
      </c>
      <c r="F9" s="172">
        <v>559.76833199999987</v>
      </c>
      <c r="G9" s="172">
        <v>190.61247800000001</v>
      </c>
      <c r="H9" s="172">
        <v>1897.6557049999967</v>
      </c>
      <c r="I9" s="172">
        <v>30.566948</v>
      </c>
      <c r="J9" s="172">
        <v>222.27945599999998</v>
      </c>
      <c r="K9" s="172">
        <v>370.98966200000007</v>
      </c>
      <c r="L9" s="172">
        <v>583.9364119999999</v>
      </c>
      <c r="M9" s="172">
        <v>378.10107399999981</v>
      </c>
      <c r="N9" s="172">
        <v>405.28511999999995</v>
      </c>
      <c r="O9" s="172">
        <v>124.807947</v>
      </c>
      <c r="P9" s="172">
        <v>66.904724999999999</v>
      </c>
      <c r="Q9" s="172">
        <v>632.91870200000005</v>
      </c>
      <c r="R9" s="172">
        <v>169.77937100000005</v>
      </c>
      <c r="S9" s="172">
        <v>516.93767500000001</v>
      </c>
      <c r="T9" s="172">
        <v>401.00006799999966</v>
      </c>
      <c r="U9" s="172">
        <v>3.1624019999999997</v>
      </c>
      <c r="V9" s="167"/>
      <c r="W9" s="79" t="s">
        <v>539</v>
      </c>
    </row>
    <row r="10" spans="1:23" s="79" customFormat="1" ht="9" customHeight="1" x14ac:dyDescent="0.25">
      <c r="A10" s="167"/>
      <c r="B10" s="79" t="s">
        <v>342</v>
      </c>
      <c r="C10" s="172">
        <v>34.248874999999998</v>
      </c>
      <c r="D10" s="172">
        <v>209.73739900000001</v>
      </c>
      <c r="E10" s="172">
        <v>62.460169999999998</v>
      </c>
      <c r="F10" s="172">
        <v>529.80113699999993</v>
      </c>
      <c r="G10" s="172">
        <v>209.57581599999997</v>
      </c>
      <c r="H10" s="172">
        <v>1945.7299139999973</v>
      </c>
      <c r="I10" s="172">
        <v>24.184394999999999</v>
      </c>
      <c r="J10" s="172">
        <v>159.334182</v>
      </c>
      <c r="K10" s="172">
        <v>304.90550400000006</v>
      </c>
      <c r="L10" s="172">
        <v>589.19958399999985</v>
      </c>
      <c r="M10" s="172">
        <v>386.90150799999998</v>
      </c>
      <c r="N10" s="172">
        <v>380.04742299999998</v>
      </c>
      <c r="O10" s="172">
        <v>137.2611</v>
      </c>
      <c r="P10" s="172">
        <v>70.391514999999998</v>
      </c>
      <c r="Q10" s="172">
        <v>642.72197599999993</v>
      </c>
      <c r="R10" s="172">
        <v>168.25844700000002</v>
      </c>
      <c r="S10" s="172">
        <v>546.28285600000004</v>
      </c>
      <c r="T10" s="172">
        <v>427.19343499999991</v>
      </c>
      <c r="U10" s="172">
        <v>3.6202809999999999</v>
      </c>
      <c r="V10" s="167"/>
      <c r="W10" s="79" t="s">
        <v>540</v>
      </c>
    </row>
    <row r="11" spans="1:23" s="79" customFormat="1" ht="9" customHeight="1" x14ac:dyDescent="0.25">
      <c r="A11" s="167"/>
      <c r="B11" s="79" t="s">
        <v>343</v>
      </c>
      <c r="C11" s="172">
        <v>27.100206999999997</v>
      </c>
      <c r="D11" s="172">
        <v>192.491714</v>
      </c>
      <c r="E11" s="172">
        <v>38.760225000000005</v>
      </c>
      <c r="F11" s="172">
        <v>494.27013599999992</v>
      </c>
      <c r="G11" s="172">
        <v>181.04500000000002</v>
      </c>
      <c r="H11" s="172">
        <v>2049.3833589999995</v>
      </c>
      <c r="I11" s="172">
        <v>59.597783</v>
      </c>
      <c r="J11" s="172">
        <v>150.53343799999999</v>
      </c>
      <c r="K11" s="172">
        <v>265.75003700000002</v>
      </c>
      <c r="L11" s="172">
        <v>571.42838799999981</v>
      </c>
      <c r="M11" s="172">
        <v>371.52711100000016</v>
      </c>
      <c r="N11" s="172">
        <v>264.89030500000001</v>
      </c>
      <c r="O11" s="172">
        <v>120.966234</v>
      </c>
      <c r="P11" s="172">
        <v>60.922401999999998</v>
      </c>
      <c r="Q11" s="172">
        <v>593.3962610000001</v>
      </c>
      <c r="R11" s="172">
        <v>142.95251700000003</v>
      </c>
      <c r="S11" s="172">
        <v>538.59965499999998</v>
      </c>
      <c r="T11" s="172">
        <v>424.3978859999998</v>
      </c>
      <c r="U11" s="172">
        <v>3.4510490000000003</v>
      </c>
      <c r="V11" s="167"/>
      <c r="W11" s="79" t="s">
        <v>541</v>
      </c>
    </row>
    <row r="12" spans="1:23" s="79" customFormat="1" ht="9" customHeight="1" x14ac:dyDescent="0.25">
      <c r="A12" s="167"/>
      <c r="B12" s="79" t="s">
        <v>344</v>
      </c>
      <c r="C12" s="172">
        <v>25.595775</v>
      </c>
      <c r="D12" s="172">
        <v>206.12996200000001</v>
      </c>
      <c r="E12" s="172">
        <v>51.906362000000001</v>
      </c>
      <c r="F12" s="172">
        <v>602.35601500000064</v>
      </c>
      <c r="G12" s="172">
        <v>183.57275799999996</v>
      </c>
      <c r="H12" s="172">
        <v>2894.4075209999946</v>
      </c>
      <c r="I12" s="172">
        <v>52.687772000000002</v>
      </c>
      <c r="J12" s="172">
        <v>140.265838</v>
      </c>
      <c r="K12" s="172">
        <v>341.09915699999988</v>
      </c>
      <c r="L12" s="172">
        <v>636.29852199999971</v>
      </c>
      <c r="M12" s="172">
        <v>432.1691229999999</v>
      </c>
      <c r="N12" s="172">
        <v>212.26228000000003</v>
      </c>
      <c r="O12" s="172">
        <v>110.78258399999999</v>
      </c>
      <c r="P12" s="172">
        <v>77.956700000000012</v>
      </c>
      <c r="Q12" s="172">
        <v>598.68886700000019</v>
      </c>
      <c r="R12" s="172">
        <v>172.73133800000005</v>
      </c>
      <c r="S12" s="172">
        <v>679.40178899999933</v>
      </c>
      <c r="T12" s="172">
        <v>460.51514999999972</v>
      </c>
      <c r="U12" s="172">
        <v>2.6777850000000001</v>
      </c>
      <c r="V12" s="167"/>
      <c r="W12" s="79" t="s">
        <v>542</v>
      </c>
    </row>
    <row r="13" spans="1:23" s="79" customFormat="1" ht="9" customHeight="1" x14ac:dyDescent="0.25">
      <c r="A13" s="167"/>
      <c r="B13" s="79" t="s">
        <v>345</v>
      </c>
      <c r="C13" s="172">
        <v>26.140568000000002</v>
      </c>
      <c r="D13" s="172">
        <v>213.66963899999999</v>
      </c>
      <c r="E13" s="172">
        <v>44.33838200000001</v>
      </c>
      <c r="F13" s="172">
        <v>464.08331199999986</v>
      </c>
      <c r="G13" s="172">
        <v>137.16054399999999</v>
      </c>
      <c r="H13" s="172">
        <v>1405.4351579999966</v>
      </c>
      <c r="I13" s="172">
        <v>47.727652999999997</v>
      </c>
      <c r="J13" s="172">
        <v>161.48802000000001</v>
      </c>
      <c r="K13" s="172">
        <v>249.03043900000006</v>
      </c>
      <c r="L13" s="172">
        <v>484.20800299999996</v>
      </c>
      <c r="M13" s="172">
        <v>321.70566100000002</v>
      </c>
      <c r="N13" s="172">
        <v>102.85644600000001</v>
      </c>
      <c r="O13" s="172">
        <v>71.431122999999999</v>
      </c>
      <c r="P13" s="172">
        <v>41.506644000000001</v>
      </c>
      <c r="Q13" s="172">
        <v>434.90049599999998</v>
      </c>
      <c r="R13" s="172">
        <v>115.02251999999999</v>
      </c>
      <c r="S13" s="172">
        <v>499.47983599999992</v>
      </c>
      <c r="T13" s="172">
        <v>340.04102599999993</v>
      </c>
      <c r="U13" s="172">
        <v>3.6869589999999999</v>
      </c>
      <c r="V13" s="167"/>
      <c r="W13" s="79" t="s">
        <v>543</v>
      </c>
    </row>
    <row r="14" spans="1:23" s="79" customFormat="1" ht="9" customHeight="1" x14ac:dyDescent="0.25">
      <c r="A14" s="167"/>
      <c r="B14" s="79" t="s">
        <v>346</v>
      </c>
      <c r="C14" s="172">
        <v>28.613416000000008</v>
      </c>
      <c r="D14" s="172">
        <v>250.89565799999997</v>
      </c>
      <c r="E14" s="172">
        <v>34.495118000000005</v>
      </c>
      <c r="F14" s="172">
        <v>520.63370599999985</v>
      </c>
      <c r="G14" s="172">
        <v>181.25289799999996</v>
      </c>
      <c r="H14" s="172">
        <v>1706.4306829999985</v>
      </c>
      <c r="I14" s="172">
        <v>60.750264000000001</v>
      </c>
      <c r="J14" s="172">
        <v>94.802894999999992</v>
      </c>
      <c r="K14" s="172">
        <v>227.25587500000006</v>
      </c>
      <c r="L14" s="172">
        <v>568.3243470000001</v>
      </c>
      <c r="M14" s="172">
        <v>405.44232900000009</v>
      </c>
      <c r="N14" s="172">
        <v>375.03027700000001</v>
      </c>
      <c r="O14" s="172">
        <v>130.091049</v>
      </c>
      <c r="P14" s="172">
        <v>51.852819000000004</v>
      </c>
      <c r="Q14" s="172">
        <v>629.46264200000007</v>
      </c>
      <c r="R14" s="172">
        <v>150.42556199999999</v>
      </c>
      <c r="S14" s="172">
        <v>538.76723100000015</v>
      </c>
      <c r="T14" s="172">
        <v>376.13344000000001</v>
      </c>
      <c r="U14" s="172">
        <v>2.6829559999999999</v>
      </c>
      <c r="V14" s="167"/>
      <c r="W14" s="79" t="s">
        <v>544</v>
      </c>
    </row>
    <row r="15" spans="1:23" s="79" customFormat="1" ht="9" customHeight="1" x14ac:dyDescent="0.25">
      <c r="A15" s="167"/>
      <c r="B15" s="79" t="s">
        <v>347</v>
      </c>
      <c r="C15" s="172">
        <v>17.627486999999999</v>
      </c>
      <c r="D15" s="172">
        <v>250.85629999999998</v>
      </c>
      <c r="E15" s="172">
        <v>58.253520000000009</v>
      </c>
      <c r="F15" s="172">
        <v>615.31555699999922</v>
      </c>
      <c r="G15" s="172">
        <v>179.056026</v>
      </c>
      <c r="H15" s="172">
        <v>2093.1638409999987</v>
      </c>
      <c r="I15" s="172">
        <v>26.693358</v>
      </c>
      <c r="J15" s="172">
        <v>142.70790299999999</v>
      </c>
      <c r="K15" s="172">
        <v>246.05886900000013</v>
      </c>
      <c r="L15" s="172">
        <v>657.56791800000008</v>
      </c>
      <c r="M15" s="172">
        <v>407.61962200000005</v>
      </c>
      <c r="N15" s="172">
        <v>379.286834</v>
      </c>
      <c r="O15" s="172">
        <v>145.20542699999999</v>
      </c>
      <c r="P15" s="172">
        <v>73.273035999999991</v>
      </c>
      <c r="Q15" s="172">
        <v>694.33950699999991</v>
      </c>
      <c r="R15" s="172">
        <v>193.81262599999997</v>
      </c>
      <c r="S15" s="172">
        <v>626.97153400000025</v>
      </c>
      <c r="T15" s="172">
        <v>434.49908299999998</v>
      </c>
      <c r="U15" s="172">
        <v>3.0906099999999999</v>
      </c>
      <c r="V15" s="167"/>
      <c r="W15" s="79" t="s">
        <v>545</v>
      </c>
    </row>
    <row r="16" spans="1:23" s="79" customFormat="1" ht="9" customHeight="1" x14ac:dyDescent="0.25">
      <c r="A16" s="167"/>
      <c r="B16" s="79" t="s">
        <v>348</v>
      </c>
      <c r="C16" s="172">
        <v>14.540115999999999</v>
      </c>
      <c r="D16" s="172">
        <v>217.755516</v>
      </c>
      <c r="E16" s="172">
        <v>45.660050999999996</v>
      </c>
      <c r="F16" s="172">
        <v>650.8019119999999</v>
      </c>
      <c r="G16" s="172">
        <v>173.32290500000002</v>
      </c>
      <c r="H16" s="172">
        <v>1868.6426410000004</v>
      </c>
      <c r="I16" s="172">
        <v>38.363597999999996</v>
      </c>
      <c r="J16" s="172">
        <v>126.192204</v>
      </c>
      <c r="K16" s="172">
        <v>261.13107999999994</v>
      </c>
      <c r="L16" s="172">
        <v>601.87820099999965</v>
      </c>
      <c r="M16" s="172">
        <v>381.05122500000004</v>
      </c>
      <c r="N16" s="172">
        <v>425.16202399999997</v>
      </c>
      <c r="O16" s="172">
        <v>133.31084099999998</v>
      </c>
      <c r="P16" s="172">
        <v>55.753155999999997</v>
      </c>
      <c r="Q16" s="172">
        <v>637.78678600000012</v>
      </c>
      <c r="R16" s="172">
        <v>159.417891</v>
      </c>
      <c r="S16" s="172">
        <v>557.64873899999941</v>
      </c>
      <c r="T16" s="172">
        <v>429.80532600000015</v>
      </c>
      <c r="U16" s="172">
        <v>3.4257679999999988</v>
      </c>
      <c r="V16" s="167"/>
      <c r="W16" s="79" t="s">
        <v>546</v>
      </c>
    </row>
    <row r="17" spans="1:23" s="79" customFormat="1" ht="9" customHeight="1" x14ac:dyDescent="0.25">
      <c r="A17" s="167"/>
      <c r="B17" s="79" t="s">
        <v>349</v>
      </c>
      <c r="C17" s="172">
        <v>34.17767700000001</v>
      </c>
      <c r="D17" s="172">
        <v>190.42729800000004</v>
      </c>
      <c r="E17" s="172">
        <v>38.377756999999995</v>
      </c>
      <c r="F17" s="172">
        <v>521.37387400000011</v>
      </c>
      <c r="G17" s="172">
        <v>157.52511500000003</v>
      </c>
      <c r="H17" s="172">
        <v>1474.6755440000002</v>
      </c>
      <c r="I17" s="172">
        <v>27.999505999999997</v>
      </c>
      <c r="J17" s="172">
        <v>142.67095500000002</v>
      </c>
      <c r="K17" s="172">
        <v>163.01320899999993</v>
      </c>
      <c r="L17" s="172">
        <v>488.75615599999969</v>
      </c>
      <c r="M17" s="172">
        <v>370.54017399999998</v>
      </c>
      <c r="N17" s="172">
        <v>411.60137500000008</v>
      </c>
      <c r="O17" s="172">
        <v>131.948758</v>
      </c>
      <c r="P17" s="172">
        <v>44.727666999999997</v>
      </c>
      <c r="Q17" s="172">
        <v>431.91079100000007</v>
      </c>
      <c r="R17" s="172">
        <v>141.94192000000001</v>
      </c>
      <c r="S17" s="172">
        <v>497.39620199999956</v>
      </c>
      <c r="T17" s="172">
        <v>373.13023800000002</v>
      </c>
      <c r="U17" s="172">
        <v>3.392002999999999</v>
      </c>
      <c r="V17" s="167"/>
      <c r="W17" s="79" t="s">
        <v>547</v>
      </c>
    </row>
    <row r="18" spans="1:23" s="79" customFormat="1" ht="9" customHeight="1" x14ac:dyDescent="0.25">
      <c r="A18" s="167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67"/>
    </row>
    <row r="19" spans="1:23" s="79" customFormat="1" ht="9" customHeight="1" x14ac:dyDescent="0.25">
      <c r="A19" s="166">
        <v>2025</v>
      </c>
      <c r="B19" s="79" t="s">
        <v>338</v>
      </c>
      <c r="C19" s="172">
        <v>54.404086000000007</v>
      </c>
      <c r="D19" s="172">
        <v>179.173913</v>
      </c>
      <c r="E19" s="172">
        <v>52.576191999999999</v>
      </c>
      <c r="F19" s="172">
        <v>517.55401700000061</v>
      </c>
      <c r="G19" s="172">
        <v>172.54082299999999</v>
      </c>
      <c r="H19" s="172">
        <v>2498.0585089999986</v>
      </c>
      <c r="I19" s="172">
        <v>34.037286999999999</v>
      </c>
      <c r="J19" s="172">
        <v>96.711137000000008</v>
      </c>
      <c r="K19" s="172">
        <v>284.29394000000002</v>
      </c>
      <c r="L19" s="172">
        <v>559.04912999999988</v>
      </c>
      <c r="M19" s="172">
        <v>400.75613000000033</v>
      </c>
      <c r="N19" s="172">
        <v>267.67019900000003</v>
      </c>
      <c r="O19" s="172">
        <v>100.503502</v>
      </c>
      <c r="P19" s="172">
        <v>37.542276000000001</v>
      </c>
      <c r="Q19" s="172">
        <v>646.34767699999963</v>
      </c>
      <c r="R19" s="172">
        <v>154.45445400000006</v>
      </c>
      <c r="S19" s="172">
        <v>576.50370000000009</v>
      </c>
      <c r="T19" s="172">
        <v>416.85063099999979</v>
      </c>
      <c r="U19" s="172">
        <v>2.0935040000000003</v>
      </c>
      <c r="V19" s="166">
        <v>2025</v>
      </c>
      <c r="W19" s="79" t="s">
        <v>536</v>
      </c>
    </row>
    <row r="20" spans="1:23" s="79" customFormat="1" ht="9" customHeight="1" x14ac:dyDescent="0.25">
      <c r="A20" s="167"/>
      <c r="B20" s="79" t="s">
        <v>339</v>
      </c>
      <c r="C20" s="172">
        <v>37.786488000000006</v>
      </c>
      <c r="D20" s="172">
        <v>184.313064</v>
      </c>
      <c r="E20" s="172">
        <v>38.471885</v>
      </c>
      <c r="F20" s="172">
        <v>492.13941399999987</v>
      </c>
      <c r="G20" s="172">
        <v>182.92769100000001</v>
      </c>
      <c r="H20" s="172">
        <v>2529.9957980000008</v>
      </c>
      <c r="I20" s="172">
        <v>26.248757000000001</v>
      </c>
      <c r="J20" s="172">
        <v>119.63827799999999</v>
      </c>
      <c r="K20" s="172">
        <v>264.00088399999993</v>
      </c>
      <c r="L20" s="172">
        <v>572.57234900000014</v>
      </c>
      <c r="M20" s="172">
        <v>412.3372480000001</v>
      </c>
      <c r="N20" s="172">
        <v>403.17129899999998</v>
      </c>
      <c r="O20" s="172">
        <v>133.57434800000001</v>
      </c>
      <c r="P20" s="172">
        <v>57.682084000000003</v>
      </c>
      <c r="Q20" s="172">
        <v>650.34964400000013</v>
      </c>
      <c r="R20" s="172">
        <v>161.13733499999998</v>
      </c>
      <c r="S20" s="172">
        <v>569.24751799999967</v>
      </c>
      <c r="T20" s="172">
        <v>414.83284100000014</v>
      </c>
      <c r="U20" s="172">
        <v>2.6816909999999994</v>
      </c>
      <c r="V20" s="167"/>
      <c r="W20" s="79" t="s">
        <v>537</v>
      </c>
    </row>
    <row r="21" spans="1:23" s="79" customFormat="1" ht="9" customHeight="1" x14ac:dyDescent="0.25">
      <c r="A21" s="167"/>
      <c r="B21" s="79" t="s">
        <v>340</v>
      </c>
      <c r="C21" s="172">
        <v>28.264282999999999</v>
      </c>
      <c r="D21" s="172">
        <v>196.62162799999999</v>
      </c>
      <c r="E21" s="172">
        <v>52.547691</v>
      </c>
      <c r="F21" s="172">
        <v>514.33317400000033</v>
      </c>
      <c r="G21" s="172">
        <v>193.20383399999997</v>
      </c>
      <c r="H21" s="172">
        <v>2071.1209399999952</v>
      </c>
      <c r="I21" s="172">
        <v>14.005039</v>
      </c>
      <c r="J21" s="172">
        <v>104.16375600000001</v>
      </c>
      <c r="K21" s="172">
        <v>221.37454200000002</v>
      </c>
      <c r="L21" s="172">
        <v>602.49946000000011</v>
      </c>
      <c r="M21" s="172">
        <v>431.53463599999975</v>
      </c>
      <c r="N21" s="172">
        <v>329.71394699999996</v>
      </c>
      <c r="O21" s="172">
        <v>152.418601</v>
      </c>
      <c r="P21" s="172">
        <v>64.598563999999996</v>
      </c>
      <c r="Q21" s="172">
        <v>662.42389299999991</v>
      </c>
      <c r="R21" s="172">
        <v>169.34054400000008</v>
      </c>
      <c r="S21" s="172">
        <v>542.65818900000033</v>
      </c>
      <c r="T21" s="172">
        <v>428.92039199999994</v>
      </c>
      <c r="U21" s="172">
        <v>2.5501779999999989</v>
      </c>
      <c r="V21" s="167"/>
      <c r="W21" s="79" t="s">
        <v>538</v>
      </c>
    </row>
    <row r="22" spans="1:23" s="79" customFormat="1" ht="9" customHeight="1" x14ac:dyDescent="0.25">
      <c r="A22" s="167"/>
      <c r="B22" s="79" t="s">
        <v>341</v>
      </c>
      <c r="C22" s="172">
        <v>41.587678999999994</v>
      </c>
      <c r="D22" s="172">
        <v>204.39992699999996</v>
      </c>
      <c r="E22" s="172">
        <v>36.620368999999997</v>
      </c>
      <c r="F22" s="172">
        <v>481.47160199999985</v>
      </c>
      <c r="G22" s="172">
        <v>185.79069100000001</v>
      </c>
      <c r="H22" s="172">
        <v>1825.2054389999957</v>
      </c>
      <c r="I22" s="172">
        <v>48.770615999999997</v>
      </c>
      <c r="J22" s="172">
        <v>133.19309000000001</v>
      </c>
      <c r="K22" s="172">
        <v>235.44940200000013</v>
      </c>
      <c r="L22" s="172">
        <v>555.83649500000024</v>
      </c>
      <c r="M22" s="172">
        <v>398.24657699999966</v>
      </c>
      <c r="N22" s="172">
        <v>370.47504700000002</v>
      </c>
      <c r="O22" s="172">
        <v>105.236852</v>
      </c>
      <c r="P22" s="172">
        <v>70.991272999999993</v>
      </c>
      <c r="Q22" s="172">
        <v>635.75183900000002</v>
      </c>
      <c r="R22" s="172">
        <v>155.50804399999998</v>
      </c>
      <c r="S22" s="172">
        <v>505.76856600000013</v>
      </c>
      <c r="T22" s="172">
        <v>413.89437100000009</v>
      </c>
      <c r="U22" s="172">
        <v>4.0353520000000005</v>
      </c>
      <c r="V22" s="167"/>
      <c r="W22" s="79" t="s">
        <v>539</v>
      </c>
    </row>
    <row r="23" spans="1:23" s="79" customFormat="1" ht="9" customHeight="1" x14ac:dyDescent="0.25">
      <c r="A23" s="167"/>
      <c r="B23" s="79" t="s">
        <v>342</v>
      </c>
      <c r="C23" s="172">
        <v>44.024981999999994</v>
      </c>
      <c r="D23" s="172">
        <v>236.678496</v>
      </c>
      <c r="E23" s="172">
        <v>52.108443999999999</v>
      </c>
      <c r="F23" s="172">
        <v>523.96630000000005</v>
      </c>
      <c r="G23" s="172">
        <v>183.88259299999999</v>
      </c>
      <c r="H23" s="172">
        <v>1996.6982610000014</v>
      </c>
      <c r="I23" s="172">
        <v>25.881022000000002</v>
      </c>
      <c r="J23" s="172">
        <v>55.499438999999995</v>
      </c>
      <c r="K23" s="172">
        <v>250.31108200000003</v>
      </c>
      <c r="L23" s="172">
        <v>662.74448800000039</v>
      </c>
      <c r="M23" s="172">
        <v>453.93167700000004</v>
      </c>
      <c r="N23" s="172">
        <v>465.86037899999997</v>
      </c>
      <c r="O23" s="172">
        <v>114.932658</v>
      </c>
      <c r="P23" s="172">
        <v>77.66861200000001</v>
      </c>
      <c r="Q23" s="172">
        <v>659.11743799999999</v>
      </c>
      <c r="R23" s="172">
        <v>174.22399800000005</v>
      </c>
      <c r="S23" s="172">
        <v>537.6301289999999</v>
      </c>
      <c r="T23" s="172">
        <v>445.52711699999986</v>
      </c>
      <c r="U23" s="172">
        <v>3.777966000000001</v>
      </c>
      <c r="V23" s="167"/>
      <c r="W23" s="79" t="s">
        <v>540</v>
      </c>
    </row>
    <row r="24" spans="1:23" s="79" customFormat="1" ht="9" customHeight="1" x14ac:dyDescent="0.25">
      <c r="A24" s="167"/>
      <c r="B24" s="79" t="s">
        <v>343</v>
      </c>
      <c r="C24" s="172">
        <v>43.919134000000007</v>
      </c>
      <c r="D24" s="172">
        <v>241.97893900000003</v>
      </c>
      <c r="E24" s="172">
        <v>51.246942000000004</v>
      </c>
      <c r="F24" s="172">
        <v>469.24208999999985</v>
      </c>
      <c r="G24" s="172">
        <v>188.11244100000002</v>
      </c>
      <c r="H24" s="172">
        <v>1796.1314039999993</v>
      </c>
      <c r="I24" s="172">
        <v>5.674226</v>
      </c>
      <c r="J24" s="172">
        <v>116.37114299999999</v>
      </c>
      <c r="K24" s="172">
        <v>224.08038899999997</v>
      </c>
      <c r="L24" s="172">
        <v>618.17403300000001</v>
      </c>
      <c r="M24" s="172">
        <v>383.62318099999987</v>
      </c>
      <c r="N24" s="172">
        <v>432.17693299999996</v>
      </c>
      <c r="O24" s="172">
        <v>132.14452900000001</v>
      </c>
      <c r="P24" s="172">
        <v>72.555956000000009</v>
      </c>
      <c r="Q24" s="172">
        <v>605.47315900000012</v>
      </c>
      <c r="R24" s="172">
        <v>158.48901199999995</v>
      </c>
      <c r="S24" s="172">
        <v>524.60950700000035</v>
      </c>
      <c r="T24" s="172">
        <v>462.03068799999994</v>
      </c>
      <c r="U24" s="172">
        <v>3.0673250000000003</v>
      </c>
      <c r="V24" s="167"/>
      <c r="W24" s="79" t="s">
        <v>541</v>
      </c>
    </row>
    <row r="25" spans="1:23" s="79" customFormat="1" ht="9" customHeight="1" x14ac:dyDescent="0.25">
      <c r="A25" s="167"/>
      <c r="B25" s="79" t="s">
        <v>344</v>
      </c>
      <c r="C25" s="172">
        <v>21.662431999999999</v>
      </c>
      <c r="D25" s="172">
        <v>236.319458</v>
      </c>
      <c r="E25" s="172">
        <v>53.074587000000001</v>
      </c>
      <c r="F25" s="172">
        <v>541.89026799999942</v>
      </c>
      <c r="G25" s="172">
        <v>194.234162</v>
      </c>
      <c r="H25" s="172">
        <v>1988.3871639999998</v>
      </c>
      <c r="I25" s="172">
        <v>17.953247999999999</v>
      </c>
      <c r="J25" s="172">
        <v>116.517335</v>
      </c>
      <c r="K25" s="172">
        <v>255.00631799999996</v>
      </c>
      <c r="L25" s="172">
        <v>676.0066999999998</v>
      </c>
      <c r="M25" s="172">
        <v>389.29819700000019</v>
      </c>
      <c r="N25" s="172">
        <v>366.27287799999999</v>
      </c>
      <c r="O25" s="172">
        <v>107.38082</v>
      </c>
      <c r="P25" s="172">
        <v>82.034966999999995</v>
      </c>
      <c r="Q25" s="172">
        <v>605.04108999999971</v>
      </c>
      <c r="R25" s="172">
        <v>180.69967699999995</v>
      </c>
      <c r="S25" s="172">
        <v>675.72027499999979</v>
      </c>
      <c r="T25" s="172">
        <v>458.80400600000007</v>
      </c>
      <c r="U25" s="172">
        <v>2.6928280000000004</v>
      </c>
      <c r="V25" s="167"/>
      <c r="W25" s="79" t="s">
        <v>542</v>
      </c>
    </row>
    <row r="26" spans="1:23" s="79" customFormat="1" ht="9" customHeight="1" x14ac:dyDescent="0.25">
      <c r="A26" s="167"/>
      <c r="B26" s="79" t="s">
        <v>345</v>
      </c>
      <c r="C26" s="172">
        <v>27.502611999999996</v>
      </c>
      <c r="D26" s="172">
        <v>212.525338</v>
      </c>
      <c r="E26" s="172">
        <v>42.683292000000002</v>
      </c>
      <c r="F26" s="172">
        <v>436.73908500000027</v>
      </c>
      <c r="G26" s="172">
        <v>130.95782799999998</v>
      </c>
      <c r="H26" s="172">
        <v>1441.4534609999964</v>
      </c>
      <c r="I26" s="172">
        <v>22.914221000000001</v>
      </c>
      <c r="J26" s="172">
        <v>60.664375999999997</v>
      </c>
      <c r="K26" s="172">
        <v>256.08884399999988</v>
      </c>
      <c r="L26" s="172">
        <v>476.52195499999982</v>
      </c>
      <c r="M26" s="172">
        <v>271.76886099999979</v>
      </c>
      <c r="N26" s="172">
        <v>227.86892999999998</v>
      </c>
      <c r="O26" s="172">
        <v>40.231822999999999</v>
      </c>
      <c r="P26" s="172">
        <v>42.252254999999998</v>
      </c>
      <c r="Q26" s="172">
        <v>395.04683200000011</v>
      </c>
      <c r="R26" s="172">
        <v>120.23948600000003</v>
      </c>
      <c r="S26" s="172">
        <v>479.66857700000031</v>
      </c>
      <c r="T26" s="172">
        <v>358.0879020000001</v>
      </c>
      <c r="U26" s="172">
        <v>3.1460669999999999</v>
      </c>
      <c r="V26" s="167"/>
      <c r="W26" s="79" t="s">
        <v>543</v>
      </c>
    </row>
    <row r="27" spans="1:23" s="79" customFormat="1" ht="9" customHeight="1" x14ac:dyDescent="0.25">
      <c r="A27" s="167"/>
      <c r="B27" s="79" t="s">
        <v>346</v>
      </c>
      <c r="C27" s="172">
        <v>29.735827</v>
      </c>
      <c r="D27" s="172">
        <v>261.381778</v>
      </c>
      <c r="E27" s="172">
        <v>53.740720000000003</v>
      </c>
      <c r="F27" s="172">
        <v>507.51820700000047</v>
      </c>
      <c r="G27" s="172">
        <v>220.33340800000002</v>
      </c>
      <c r="H27" s="172">
        <v>2390.1708339999991</v>
      </c>
      <c r="I27" s="172">
        <v>17.535446</v>
      </c>
      <c r="J27" s="172">
        <v>104.808256</v>
      </c>
      <c r="K27" s="172">
        <v>244.70233300000001</v>
      </c>
      <c r="L27" s="172">
        <v>643.19797000000028</v>
      </c>
      <c r="M27" s="172">
        <v>378.22755100000006</v>
      </c>
      <c r="N27" s="172">
        <v>449.94616500000001</v>
      </c>
      <c r="O27" s="172">
        <v>98.012141999999997</v>
      </c>
      <c r="P27" s="172">
        <v>78.21897700000001</v>
      </c>
      <c r="Q27" s="172">
        <v>624.23360299999968</v>
      </c>
      <c r="R27" s="172">
        <v>163.48657599999996</v>
      </c>
      <c r="S27" s="172">
        <v>535.0069410000001</v>
      </c>
      <c r="T27" s="172">
        <v>400.02536900000007</v>
      </c>
      <c r="U27" s="172">
        <v>4.080254</v>
      </c>
      <c r="V27" s="167"/>
      <c r="W27" s="79" t="s">
        <v>544</v>
      </c>
    </row>
    <row r="28" spans="1:23" s="79" customFormat="1" ht="9" customHeight="1" x14ac:dyDescent="0.25">
      <c r="A28" s="167"/>
      <c r="B28" s="79" t="s">
        <v>347</v>
      </c>
      <c r="C28" s="172">
        <v>37.669361000000009</v>
      </c>
      <c r="D28" s="172">
        <v>259.81612699999999</v>
      </c>
      <c r="E28" s="172">
        <v>44.638842000000011</v>
      </c>
      <c r="F28" s="172">
        <v>568.85979400000019</v>
      </c>
      <c r="G28" s="172">
        <v>224.77669699999996</v>
      </c>
      <c r="H28" s="172">
        <v>1857.7396189999988</v>
      </c>
      <c r="I28" s="172">
        <v>0.43089900000000003</v>
      </c>
      <c r="J28" s="172">
        <v>25.984332000000002</v>
      </c>
      <c r="K28" s="172">
        <v>212.00458900000007</v>
      </c>
      <c r="L28" s="172">
        <v>685.14748400000042</v>
      </c>
      <c r="M28" s="172">
        <v>407.87273699999974</v>
      </c>
      <c r="N28" s="172">
        <v>359.24804899999992</v>
      </c>
      <c r="O28" s="172">
        <v>111.977448</v>
      </c>
      <c r="P28" s="172">
        <v>71.726017999999996</v>
      </c>
      <c r="Q28" s="172">
        <v>654.34374899999978</v>
      </c>
      <c r="R28" s="172">
        <v>194.73416</v>
      </c>
      <c r="S28" s="172">
        <v>631.98262299999988</v>
      </c>
      <c r="T28" s="172">
        <v>474.62805500000013</v>
      </c>
      <c r="U28" s="172">
        <v>4.3874360000000001</v>
      </c>
      <c r="V28" s="167"/>
      <c r="W28" s="79" t="s">
        <v>545</v>
      </c>
    </row>
    <row r="29" spans="1:23" s="79" customFormat="1" ht="9" customHeight="1" x14ac:dyDescent="0.25">
      <c r="A29" s="167"/>
      <c r="B29" s="79" t="s">
        <v>348</v>
      </c>
      <c r="C29" s="172">
        <v>26.949469000000001</v>
      </c>
      <c r="D29" s="172">
        <v>214.38105400000006</v>
      </c>
      <c r="E29" s="172">
        <v>44.933940999999997</v>
      </c>
      <c r="F29" s="172">
        <v>572.23319799999967</v>
      </c>
      <c r="G29" s="172">
        <v>202.06319300000001</v>
      </c>
      <c r="H29" s="172">
        <v>1981.0717329999998</v>
      </c>
      <c r="I29" s="172">
        <v>8.420698999999999</v>
      </c>
      <c r="J29" s="172">
        <v>6.9601329999999999</v>
      </c>
      <c r="K29" s="172">
        <v>136.37484800000004</v>
      </c>
      <c r="L29" s="172">
        <v>652.65392200000042</v>
      </c>
      <c r="M29" s="172">
        <v>361.68376599999982</v>
      </c>
      <c r="N29" s="172">
        <v>571.042281</v>
      </c>
      <c r="O29" s="172">
        <v>109.930307</v>
      </c>
      <c r="P29" s="172">
        <v>56.484622999999999</v>
      </c>
      <c r="Q29" s="172">
        <v>600.42835200000002</v>
      </c>
      <c r="R29" s="172">
        <v>158.78526400000001</v>
      </c>
      <c r="S29" s="172">
        <v>532.16855099999998</v>
      </c>
      <c r="T29" s="172">
        <v>428.63121499999994</v>
      </c>
      <c r="U29" s="172">
        <v>3.0472230000000007</v>
      </c>
      <c r="V29" s="167"/>
      <c r="W29" s="79" t="s">
        <v>546</v>
      </c>
    </row>
    <row r="30" spans="1:23" s="79" customFormat="1" ht="9" customHeight="1" x14ac:dyDescent="0.25">
      <c r="A30" s="167"/>
      <c r="B30" s="79" t="s">
        <v>349</v>
      </c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67"/>
      <c r="W30" s="79" t="s">
        <v>547</v>
      </c>
    </row>
    <row r="31" spans="1:23" s="79" customFormat="1" ht="9" customHeight="1" thickBot="1" x14ac:dyDescent="0.3">
      <c r="A31" s="173"/>
      <c r="B31" s="174"/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3"/>
      <c r="W31" s="174"/>
    </row>
    <row r="32" spans="1:23" s="79" customFormat="1" ht="9" customHeight="1" thickTop="1" x14ac:dyDescent="0.25">
      <c r="A32" s="167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67"/>
    </row>
    <row r="33" spans="1:16" s="79" customFormat="1" ht="9" customHeight="1" thickBot="1" x14ac:dyDescent="0.3"/>
    <row r="34" spans="1:16" s="79" customFormat="1" ht="12.6" thickBot="1" x14ac:dyDescent="0.3">
      <c r="B34" s="176" t="s">
        <v>200</v>
      </c>
      <c r="C34" s="238" t="s">
        <v>4</v>
      </c>
      <c r="D34" s="239"/>
      <c r="E34" s="239"/>
      <c r="F34" s="239"/>
      <c r="G34" s="240"/>
      <c r="H34" s="177"/>
      <c r="I34" s="178"/>
      <c r="J34" s="179"/>
      <c r="K34" s="176" t="s">
        <v>571</v>
      </c>
      <c r="L34" s="238" t="s">
        <v>414</v>
      </c>
      <c r="M34" s="239"/>
      <c r="N34" s="239"/>
      <c r="O34" s="239"/>
      <c r="P34" s="240"/>
    </row>
    <row r="35" spans="1:16" s="79" customFormat="1" ht="9.75" customHeight="1" x14ac:dyDescent="0.25">
      <c r="B35" s="166">
        <v>1</v>
      </c>
      <c r="C35" s="180" t="s">
        <v>201</v>
      </c>
      <c r="I35" s="166"/>
      <c r="J35" s="181"/>
      <c r="K35" s="166">
        <v>1</v>
      </c>
      <c r="L35" s="180" t="s">
        <v>572</v>
      </c>
    </row>
    <row r="36" spans="1:16" s="79" customFormat="1" ht="9.75" customHeight="1" x14ac:dyDescent="0.25">
      <c r="A36" s="182"/>
      <c r="B36" s="167">
        <v>11</v>
      </c>
      <c r="C36" s="79" t="s">
        <v>203</v>
      </c>
      <c r="I36" s="167"/>
      <c r="J36" s="183"/>
      <c r="K36" s="167">
        <v>11</v>
      </c>
      <c r="L36" s="79" t="s">
        <v>573</v>
      </c>
    </row>
    <row r="37" spans="1:16" s="79" customFormat="1" ht="9.75" customHeight="1" x14ac:dyDescent="0.25">
      <c r="B37" s="167">
        <v>111</v>
      </c>
      <c r="C37" s="79" t="s">
        <v>204</v>
      </c>
      <c r="I37" s="167"/>
      <c r="J37" s="183"/>
      <c r="K37" s="167">
        <v>111</v>
      </c>
      <c r="L37" s="79" t="s">
        <v>574</v>
      </c>
    </row>
    <row r="38" spans="1:16" s="79" customFormat="1" ht="9.75" customHeight="1" x14ac:dyDescent="0.25">
      <c r="A38" s="182"/>
      <c r="B38" s="167">
        <v>112</v>
      </c>
      <c r="C38" s="79" t="s">
        <v>308</v>
      </c>
      <c r="I38" s="166"/>
      <c r="J38" s="181"/>
      <c r="K38" s="167">
        <v>112</v>
      </c>
      <c r="L38" s="79" t="s">
        <v>575</v>
      </c>
    </row>
    <row r="39" spans="1:16" s="79" customFormat="1" ht="9.75" customHeight="1" x14ac:dyDescent="0.25">
      <c r="B39" s="167">
        <v>12</v>
      </c>
      <c r="C39" s="183" t="s">
        <v>208</v>
      </c>
      <c r="I39" s="167"/>
      <c r="J39" s="183"/>
      <c r="K39" s="167">
        <v>12</v>
      </c>
      <c r="L39" s="183" t="s">
        <v>576</v>
      </c>
    </row>
    <row r="40" spans="1:16" s="79" customFormat="1" ht="9.75" customHeight="1" x14ac:dyDescent="0.25">
      <c r="B40" s="167">
        <v>121</v>
      </c>
      <c r="C40" s="79" t="s">
        <v>204</v>
      </c>
      <c r="I40" s="167"/>
      <c r="J40" s="183"/>
      <c r="K40" s="167">
        <v>121</v>
      </c>
      <c r="L40" s="79" t="s">
        <v>574</v>
      </c>
    </row>
    <row r="41" spans="1:16" s="79" customFormat="1" ht="9.75" customHeight="1" x14ac:dyDescent="0.25">
      <c r="B41" s="167">
        <v>122</v>
      </c>
      <c r="C41" s="79" t="s">
        <v>308</v>
      </c>
      <c r="I41" s="167"/>
      <c r="K41" s="167">
        <v>122</v>
      </c>
      <c r="L41" s="79" t="s">
        <v>575</v>
      </c>
    </row>
    <row r="42" spans="1:16" s="79" customFormat="1" ht="9.75" customHeight="1" x14ac:dyDescent="0.25">
      <c r="B42" s="166">
        <v>2</v>
      </c>
      <c r="C42" s="181" t="s">
        <v>309</v>
      </c>
      <c r="I42" s="167"/>
      <c r="K42" s="166">
        <v>2</v>
      </c>
      <c r="L42" s="181" t="s">
        <v>577</v>
      </c>
    </row>
    <row r="43" spans="1:16" s="79" customFormat="1" ht="9.75" customHeight="1" x14ac:dyDescent="0.25">
      <c r="B43" s="167">
        <v>21</v>
      </c>
      <c r="C43" s="79" t="s">
        <v>203</v>
      </c>
      <c r="I43" s="167"/>
      <c r="J43" s="183"/>
      <c r="K43" s="167">
        <v>21</v>
      </c>
      <c r="L43" s="79" t="s">
        <v>573</v>
      </c>
    </row>
    <row r="44" spans="1:16" s="79" customFormat="1" ht="9.75" customHeight="1" x14ac:dyDescent="0.25">
      <c r="B44" s="167">
        <v>22</v>
      </c>
      <c r="C44" s="183" t="s">
        <v>208</v>
      </c>
      <c r="I44" s="166"/>
      <c r="J44" s="181"/>
      <c r="K44" s="167">
        <v>22</v>
      </c>
      <c r="L44" s="183" t="s">
        <v>576</v>
      </c>
    </row>
    <row r="45" spans="1:16" s="79" customFormat="1" ht="9.75" customHeight="1" x14ac:dyDescent="0.25">
      <c r="B45" s="166">
        <v>3</v>
      </c>
      <c r="C45" s="181" t="s">
        <v>215</v>
      </c>
      <c r="I45" s="167"/>
      <c r="J45" s="183"/>
      <c r="K45" s="166">
        <v>3</v>
      </c>
      <c r="L45" s="181" t="s">
        <v>578</v>
      </c>
    </row>
    <row r="46" spans="1:16" s="79" customFormat="1" ht="9.75" customHeight="1" x14ac:dyDescent="0.25">
      <c r="B46" s="167">
        <v>31</v>
      </c>
      <c r="C46" s="79" t="s">
        <v>203</v>
      </c>
      <c r="I46" s="167"/>
      <c r="J46" s="183"/>
      <c r="K46" s="167">
        <v>31</v>
      </c>
      <c r="L46" s="79" t="s">
        <v>573</v>
      </c>
    </row>
    <row r="47" spans="1:16" s="79" customFormat="1" ht="9.75" customHeight="1" x14ac:dyDescent="0.25">
      <c r="B47" s="167">
        <v>32</v>
      </c>
      <c r="C47" s="183" t="s">
        <v>208</v>
      </c>
      <c r="I47" s="167"/>
      <c r="J47" s="183"/>
      <c r="K47" s="167">
        <v>32</v>
      </c>
      <c r="L47" s="183" t="s">
        <v>576</v>
      </c>
    </row>
    <row r="48" spans="1:16" s="79" customFormat="1" ht="9.75" customHeight="1" x14ac:dyDescent="0.25">
      <c r="B48" s="167">
        <v>321</v>
      </c>
      <c r="C48" s="79" t="s">
        <v>220</v>
      </c>
      <c r="I48" s="166"/>
      <c r="J48" s="181"/>
      <c r="K48" s="167">
        <v>321</v>
      </c>
      <c r="L48" s="79" t="s">
        <v>579</v>
      </c>
    </row>
    <row r="49" spans="2:12" s="79" customFormat="1" ht="9.75" customHeight="1" x14ac:dyDescent="0.25">
      <c r="B49" s="167">
        <v>322</v>
      </c>
      <c r="C49" s="79" t="s">
        <v>222</v>
      </c>
      <c r="K49" s="167">
        <v>322</v>
      </c>
      <c r="L49" s="79" t="s">
        <v>580</v>
      </c>
    </row>
    <row r="50" spans="2:12" s="79" customFormat="1" ht="9.75" customHeight="1" x14ac:dyDescent="0.25">
      <c r="B50" s="166">
        <v>4</v>
      </c>
      <c r="C50" s="181" t="s">
        <v>310</v>
      </c>
      <c r="K50" s="166">
        <v>4</v>
      </c>
      <c r="L50" s="181" t="s">
        <v>593</v>
      </c>
    </row>
    <row r="51" spans="2:12" s="79" customFormat="1" ht="9.75" customHeight="1" x14ac:dyDescent="0.25">
      <c r="B51" s="167">
        <v>41</v>
      </c>
      <c r="C51" s="183" t="s">
        <v>322</v>
      </c>
      <c r="K51" s="167">
        <v>41</v>
      </c>
      <c r="L51" s="183" t="s">
        <v>581</v>
      </c>
    </row>
    <row r="52" spans="2:12" s="79" customFormat="1" ht="9.75" customHeight="1" x14ac:dyDescent="0.25">
      <c r="B52" s="167">
        <v>42</v>
      </c>
      <c r="C52" s="183" t="s">
        <v>205</v>
      </c>
      <c r="K52" s="167">
        <v>42</v>
      </c>
      <c r="L52" s="183" t="s">
        <v>582</v>
      </c>
    </row>
    <row r="53" spans="2:12" s="79" customFormat="1" ht="9.75" customHeight="1" x14ac:dyDescent="0.25">
      <c r="B53" s="166">
        <v>5</v>
      </c>
      <c r="C53" s="181" t="s">
        <v>206</v>
      </c>
      <c r="K53" s="166">
        <v>5</v>
      </c>
      <c r="L53" s="181" t="s">
        <v>583</v>
      </c>
    </row>
    <row r="54" spans="2:12" s="79" customFormat="1" ht="9.75" customHeight="1" x14ac:dyDescent="0.25">
      <c r="B54" s="167">
        <v>51</v>
      </c>
      <c r="C54" s="183" t="s">
        <v>209</v>
      </c>
      <c r="K54" s="167">
        <v>51</v>
      </c>
      <c r="L54" s="183" t="s">
        <v>584</v>
      </c>
    </row>
    <row r="55" spans="2:12" s="79" customFormat="1" ht="9.75" customHeight="1" x14ac:dyDescent="0.25">
      <c r="B55" s="167">
        <v>52</v>
      </c>
      <c r="C55" s="183" t="s">
        <v>211</v>
      </c>
      <c r="K55" s="167">
        <v>52</v>
      </c>
      <c r="L55" s="183" t="s">
        <v>580</v>
      </c>
    </row>
    <row r="56" spans="2:12" s="79" customFormat="1" ht="9.75" customHeight="1" x14ac:dyDescent="0.25">
      <c r="B56" s="167">
        <v>521</v>
      </c>
      <c r="C56" s="79" t="s">
        <v>212</v>
      </c>
      <c r="K56" s="167">
        <v>521</v>
      </c>
      <c r="L56" s="79" t="s">
        <v>585</v>
      </c>
    </row>
    <row r="57" spans="2:12" s="79" customFormat="1" ht="9.75" customHeight="1" x14ac:dyDescent="0.25">
      <c r="B57" s="167">
        <v>522</v>
      </c>
      <c r="C57" s="79" t="s">
        <v>213</v>
      </c>
      <c r="K57" s="167">
        <v>522</v>
      </c>
      <c r="L57" s="79" t="s">
        <v>586</v>
      </c>
    </row>
    <row r="58" spans="2:12" s="79" customFormat="1" ht="9.75" customHeight="1" x14ac:dyDescent="0.25">
      <c r="B58" s="167">
        <v>53</v>
      </c>
      <c r="C58" s="183" t="s">
        <v>205</v>
      </c>
      <c r="K58" s="167">
        <v>53</v>
      </c>
      <c r="L58" s="183" t="s">
        <v>582</v>
      </c>
    </row>
    <row r="59" spans="2:12" s="79" customFormat="1" ht="9.75" customHeight="1" x14ac:dyDescent="0.25">
      <c r="B59" s="166">
        <v>6</v>
      </c>
      <c r="C59" s="181" t="s">
        <v>214</v>
      </c>
      <c r="K59" s="166">
        <v>6</v>
      </c>
      <c r="L59" s="181" t="s">
        <v>587</v>
      </c>
    </row>
    <row r="60" spans="2:12" s="79" customFormat="1" ht="9.75" customHeight="1" x14ac:dyDescent="0.25">
      <c r="B60" s="167">
        <v>61</v>
      </c>
      <c r="C60" s="183" t="s">
        <v>216</v>
      </c>
      <c r="K60" s="167">
        <v>61</v>
      </c>
      <c r="L60" s="183" t="s">
        <v>588</v>
      </c>
    </row>
    <row r="61" spans="2:12" s="79" customFormat="1" ht="9.75" customHeight="1" x14ac:dyDescent="0.25">
      <c r="B61" s="167">
        <v>62</v>
      </c>
      <c r="C61" s="183" t="s">
        <v>217</v>
      </c>
      <c r="K61" s="167">
        <v>62</v>
      </c>
      <c r="L61" s="183" t="s">
        <v>589</v>
      </c>
    </row>
    <row r="62" spans="2:12" s="79" customFormat="1" ht="9.75" customHeight="1" x14ac:dyDescent="0.25">
      <c r="B62" s="167">
        <v>63</v>
      </c>
      <c r="C62" s="183" t="s">
        <v>219</v>
      </c>
      <c r="K62" s="167">
        <v>63</v>
      </c>
      <c r="L62" s="183" t="s">
        <v>590</v>
      </c>
    </row>
    <row r="63" spans="2:12" s="79" customFormat="1" ht="9.75" customHeight="1" x14ac:dyDescent="0.25">
      <c r="B63" s="166">
        <v>7</v>
      </c>
      <c r="C63" s="181" t="s">
        <v>221</v>
      </c>
      <c r="K63" s="166">
        <v>7</v>
      </c>
      <c r="L63" s="181" t="s">
        <v>591</v>
      </c>
    </row>
    <row r="64" spans="2:12" s="79" customFormat="1" ht="9.75" customHeight="1" x14ac:dyDescent="0.25"/>
    <row r="65" spans="1:21" s="79" customFormat="1" ht="9.75" customHeight="1" x14ac:dyDescent="0.25">
      <c r="C65" s="79" t="s">
        <v>324</v>
      </c>
      <c r="L65" s="79" t="s">
        <v>592</v>
      </c>
    </row>
    <row r="66" spans="1:21" s="79" customFormat="1" ht="12.6" thickBot="1" x14ac:dyDescent="0.3"/>
    <row r="67" spans="1:21" s="79" customFormat="1" ht="12.6" thickBot="1" x14ac:dyDescent="0.3">
      <c r="C67" s="184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6"/>
    </row>
    <row r="68" spans="1:21" s="79" customFormat="1" ht="46.5" customHeight="1" x14ac:dyDescent="0.25">
      <c r="A68" s="237" t="s">
        <v>323</v>
      </c>
      <c r="B68" s="237"/>
      <c r="C68" s="237"/>
      <c r="D68" s="237"/>
      <c r="E68" s="237"/>
      <c r="F68" s="237"/>
      <c r="G68" s="237"/>
      <c r="H68" s="237"/>
      <c r="I68" s="237"/>
      <c r="J68" s="237"/>
      <c r="K68" s="237"/>
      <c r="L68" s="237"/>
      <c r="M68" s="237"/>
      <c r="N68" s="237"/>
      <c r="O68" s="237"/>
      <c r="P68" s="237"/>
      <c r="Q68" s="237"/>
      <c r="R68" s="237"/>
      <c r="S68" s="237"/>
      <c r="T68" s="237"/>
      <c r="U68" s="237"/>
    </row>
    <row r="69" spans="1:21" s="79" customFormat="1" ht="12" x14ac:dyDescent="0.25"/>
    <row r="70" spans="1:21" s="79" customFormat="1" ht="29.25" customHeight="1" x14ac:dyDescent="0.25">
      <c r="A70" s="204" t="s">
        <v>513</v>
      </c>
      <c r="B70" s="204"/>
      <c r="C70" s="204"/>
      <c r="D70" s="204"/>
      <c r="E70" s="204"/>
      <c r="F70" s="204"/>
      <c r="G70" s="204"/>
      <c r="H70" s="204"/>
      <c r="I70" s="204"/>
      <c r="J70" s="204"/>
      <c r="K70" s="204"/>
      <c r="L70" s="204"/>
      <c r="M70" s="204"/>
      <c r="N70" s="204"/>
      <c r="O70" s="204"/>
      <c r="P70" s="204"/>
      <c r="Q70" s="204"/>
      <c r="R70" s="204"/>
      <c r="S70" s="204"/>
      <c r="T70" s="204"/>
      <c r="U70" s="204"/>
    </row>
    <row r="72" spans="1:21" x14ac:dyDescent="0.3">
      <c r="L72" s="119"/>
    </row>
    <row r="73" spans="1:21" x14ac:dyDescent="0.3">
      <c r="L73" s="119"/>
    </row>
  </sheetData>
  <mergeCells count="11">
    <mergeCell ref="A70:U70"/>
    <mergeCell ref="C34:G34"/>
    <mergeCell ref="L34:P34"/>
    <mergeCell ref="A4:A5"/>
    <mergeCell ref="B4:B5"/>
    <mergeCell ref="A68:U68"/>
    <mergeCell ref="A2:W2"/>
    <mergeCell ref="A3:W3"/>
    <mergeCell ref="C4:U4"/>
    <mergeCell ref="V4:V5"/>
    <mergeCell ref="W4:W5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12" x14ac:dyDescent="0.25"/>
  <cols>
    <col min="1" max="1" width="6.88671875" style="167" customWidth="1"/>
    <col min="2" max="2" width="9.88671875" style="79" bestFit="1" customWidth="1"/>
    <col min="3" max="19" width="7.44140625" style="79" customWidth="1"/>
    <col min="20" max="20" width="9.109375" style="167"/>
    <col min="21" max="16384" width="9.109375" style="79"/>
  </cols>
  <sheetData>
    <row r="1" spans="1:21" hidden="1" x14ac:dyDescent="0.25"/>
    <row r="2" spans="1:21" s="187" customFormat="1" ht="9" customHeight="1" x14ac:dyDescent="0.25">
      <c r="A2" s="247"/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7"/>
    </row>
    <row r="3" spans="1:21" s="187" customFormat="1" ht="27" customHeight="1" thickBot="1" x14ac:dyDescent="0.3">
      <c r="A3" s="214" t="s">
        <v>675</v>
      </c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</row>
    <row r="4" spans="1:21" s="170" customFormat="1" ht="11.25" customHeight="1" thickBot="1" x14ac:dyDescent="0.3">
      <c r="A4" s="206" t="s">
        <v>162</v>
      </c>
      <c r="B4" s="206" t="s">
        <v>163</v>
      </c>
      <c r="C4" s="244" t="s">
        <v>715</v>
      </c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6"/>
      <c r="T4" s="206" t="s">
        <v>533</v>
      </c>
      <c r="U4" s="206" t="s">
        <v>520</v>
      </c>
    </row>
    <row r="5" spans="1:21" ht="20.25" customHeight="1" thickBot="1" x14ac:dyDescent="0.3">
      <c r="A5" s="207"/>
      <c r="B5" s="207"/>
      <c r="C5" s="188" t="s">
        <v>5</v>
      </c>
      <c r="D5" s="188" t="s">
        <v>8</v>
      </c>
      <c r="E5" s="188" t="s">
        <v>12</v>
      </c>
      <c r="F5" s="188" t="s">
        <v>16</v>
      </c>
      <c r="G5" s="188" t="s">
        <v>23</v>
      </c>
      <c r="H5" s="188" t="s">
        <v>27</v>
      </c>
      <c r="I5" s="188" t="s">
        <v>34</v>
      </c>
      <c r="J5" s="188" t="s">
        <v>40</v>
      </c>
      <c r="K5" s="188" t="s">
        <v>47</v>
      </c>
      <c r="L5" s="188">
        <v>10</v>
      </c>
      <c r="M5" s="188">
        <v>11</v>
      </c>
      <c r="N5" s="188">
        <v>12</v>
      </c>
      <c r="O5" s="188">
        <v>13</v>
      </c>
      <c r="P5" s="188">
        <v>14</v>
      </c>
      <c r="Q5" s="188">
        <v>15</v>
      </c>
      <c r="R5" s="188">
        <v>16</v>
      </c>
      <c r="S5" s="188">
        <v>17</v>
      </c>
      <c r="T5" s="207"/>
      <c r="U5" s="207"/>
    </row>
    <row r="6" spans="1:21" x14ac:dyDescent="0.25">
      <c r="A6" s="166">
        <v>2024</v>
      </c>
      <c r="B6" s="79" t="s">
        <v>338</v>
      </c>
      <c r="C6" s="168">
        <v>20.738917999999998</v>
      </c>
      <c r="D6" s="168">
        <v>136.30836500000001</v>
      </c>
      <c r="E6" s="168">
        <v>141.266786</v>
      </c>
      <c r="F6" s="168">
        <v>67.158259999999999</v>
      </c>
      <c r="G6" s="168">
        <v>8.7142730000000004</v>
      </c>
      <c r="H6" s="168">
        <v>13.804334000000001</v>
      </c>
      <c r="I6" s="168">
        <v>99.212133999999992</v>
      </c>
      <c r="J6" s="168">
        <v>64.261888999999996</v>
      </c>
      <c r="K6" s="168">
        <v>35.854975999999994</v>
      </c>
      <c r="L6" s="168">
        <v>71.964579999999998</v>
      </c>
      <c r="M6" s="168">
        <v>12.450072</v>
      </c>
      <c r="N6" s="168">
        <v>82.534041999999999</v>
      </c>
      <c r="O6" s="168">
        <v>1.9492399999999999</v>
      </c>
      <c r="P6" s="168">
        <v>0.64101900000000001</v>
      </c>
      <c r="Q6" s="168">
        <v>116.74861</v>
      </c>
      <c r="R6" s="168">
        <v>51.691307000000002</v>
      </c>
      <c r="S6" s="168">
        <v>24.663836000000003</v>
      </c>
      <c r="T6" s="166">
        <v>2024</v>
      </c>
      <c r="U6" s="79" t="s">
        <v>536</v>
      </c>
    </row>
    <row r="7" spans="1:21" x14ac:dyDescent="0.25">
      <c r="B7" s="79" t="s">
        <v>339</v>
      </c>
      <c r="C7" s="168">
        <v>18.285661999999999</v>
      </c>
      <c r="D7" s="168">
        <v>127.894166</v>
      </c>
      <c r="E7" s="168">
        <v>155.85824400000001</v>
      </c>
      <c r="F7" s="168">
        <v>70.872382000000002</v>
      </c>
      <c r="G7" s="168">
        <v>5.366377</v>
      </c>
      <c r="H7" s="168">
        <v>16.712455000000002</v>
      </c>
      <c r="I7" s="168">
        <v>67.463081000000003</v>
      </c>
      <c r="J7" s="168">
        <v>75.805096000000006</v>
      </c>
      <c r="K7" s="168">
        <v>29.670814999999997</v>
      </c>
      <c r="L7" s="168">
        <v>77.575817999999998</v>
      </c>
      <c r="M7" s="168">
        <v>11.402492000000001</v>
      </c>
      <c r="N7" s="168">
        <v>89.766604999999998</v>
      </c>
      <c r="O7" s="168">
        <v>2.8516650000000006</v>
      </c>
      <c r="P7" s="168">
        <v>0.394397</v>
      </c>
      <c r="Q7" s="168">
        <v>118.271468</v>
      </c>
      <c r="R7" s="168">
        <v>40.690393999999998</v>
      </c>
      <c r="S7" s="168">
        <v>25.225552</v>
      </c>
      <c r="U7" s="79" t="s">
        <v>537</v>
      </c>
    </row>
    <row r="8" spans="1:21" x14ac:dyDescent="0.25">
      <c r="B8" s="79" t="s">
        <v>340</v>
      </c>
      <c r="C8" s="168">
        <v>20.068737000000002</v>
      </c>
      <c r="D8" s="168">
        <v>135.58326200000002</v>
      </c>
      <c r="E8" s="168">
        <v>185.63138499999999</v>
      </c>
      <c r="F8" s="168">
        <v>72.159741000000011</v>
      </c>
      <c r="G8" s="168">
        <v>7.3089089999999999</v>
      </c>
      <c r="H8" s="168">
        <v>17.852142999999998</v>
      </c>
      <c r="I8" s="168">
        <v>71.550428000000011</v>
      </c>
      <c r="J8" s="168">
        <v>80.934361999999993</v>
      </c>
      <c r="K8" s="168">
        <v>38.399259000000001</v>
      </c>
      <c r="L8" s="168">
        <v>83.272274999999993</v>
      </c>
      <c r="M8" s="168">
        <v>12.567767</v>
      </c>
      <c r="N8" s="168">
        <v>42.407812999999997</v>
      </c>
      <c r="O8" s="168">
        <v>4.3730770000000003</v>
      </c>
      <c r="P8" s="168">
        <v>0.54950499999999991</v>
      </c>
      <c r="Q8" s="168">
        <v>101.811545</v>
      </c>
      <c r="R8" s="168">
        <v>43.145465000000002</v>
      </c>
      <c r="S8" s="168">
        <v>43.941427000000004</v>
      </c>
      <c r="U8" s="79" t="s">
        <v>538</v>
      </c>
    </row>
    <row r="9" spans="1:21" x14ac:dyDescent="0.25">
      <c r="B9" s="79" t="s">
        <v>341</v>
      </c>
      <c r="C9" s="168">
        <v>19.401406000000001</v>
      </c>
      <c r="D9" s="168">
        <v>146.329274</v>
      </c>
      <c r="E9" s="168">
        <v>229.23708799999997</v>
      </c>
      <c r="F9" s="168">
        <v>75.118200999999999</v>
      </c>
      <c r="G9" s="168">
        <v>6.8561360000000002</v>
      </c>
      <c r="H9" s="168">
        <v>16.365020999999999</v>
      </c>
      <c r="I9" s="168">
        <v>70.533219000000003</v>
      </c>
      <c r="J9" s="168">
        <v>93.478175000000007</v>
      </c>
      <c r="K9" s="168">
        <v>39.886399999999995</v>
      </c>
      <c r="L9" s="168">
        <v>96.920647000000002</v>
      </c>
      <c r="M9" s="168">
        <v>13.78721</v>
      </c>
      <c r="N9" s="168">
        <v>83.212846999999982</v>
      </c>
      <c r="O9" s="168">
        <v>4.6441100000000004</v>
      </c>
      <c r="P9" s="168">
        <v>1.4304250000000001</v>
      </c>
      <c r="Q9" s="168">
        <v>112.514393</v>
      </c>
      <c r="R9" s="168">
        <v>42.683593999999999</v>
      </c>
      <c r="S9" s="168">
        <v>25.108667999999998</v>
      </c>
      <c r="U9" s="79" t="s">
        <v>539</v>
      </c>
    </row>
    <row r="10" spans="1:21" x14ac:dyDescent="0.25">
      <c r="B10" s="79" t="s">
        <v>342</v>
      </c>
      <c r="C10" s="168">
        <v>21.630390000000002</v>
      </c>
      <c r="D10" s="168">
        <v>147.259139</v>
      </c>
      <c r="E10" s="168">
        <v>229.671921</v>
      </c>
      <c r="F10" s="168">
        <v>77.924885000000003</v>
      </c>
      <c r="G10" s="168">
        <v>7.7199020000000012</v>
      </c>
      <c r="H10" s="168">
        <v>15.762081999999999</v>
      </c>
      <c r="I10" s="168">
        <v>57.393792000000005</v>
      </c>
      <c r="J10" s="168">
        <v>109.121859</v>
      </c>
      <c r="K10" s="168">
        <v>39.425617999999993</v>
      </c>
      <c r="L10" s="168">
        <v>93.400801999999999</v>
      </c>
      <c r="M10" s="168">
        <v>12.620089</v>
      </c>
      <c r="N10" s="168">
        <v>81.551214000000002</v>
      </c>
      <c r="O10" s="168">
        <v>4.5095920000000005</v>
      </c>
      <c r="P10" s="168">
        <v>1.062962</v>
      </c>
      <c r="Q10" s="168">
        <v>105.81447799999999</v>
      </c>
      <c r="R10" s="168">
        <v>50.178466</v>
      </c>
      <c r="S10" s="168">
        <v>37.74739300000001</v>
      </c>
      <c r="U10" s="79" t="s">
        <v>540</v>
      </c>
    </row>
    <row r="11" spans="1:21" x14ac:dyDescent="0.25">
      <c r="B11" s="79" t="s">
        <v>343</v>
      </c>
      <c r="C11" s="168">
        <v>18.785236000000001</v>
      </c>
      <c r="D11" s="168">
        <v>138.050544</v>
      </c>
      <c r="E11" s="168">
        <v>195.42267699999996</v>
      </c>
      <c r="F11" s="168">
        <v>75.341482999999997</v>
      </c>
      <c r="G11" s="168">
        <v>8.185808999999999</v>
      </c>
      <c r="H11" s="168">
        <v>14.913374000000001</v>
      </c>
      <c r="I11" s="168">
        <v>46.540837000000003</v>
      </c>
      <c r="J11" s="168">
        <v>105.66423200000001</v>
      </c>
      <c r="K11" s="168">
        <v>39.185477000000006</v>
      </c>
      <c r="L11" s="168">
        <v>87.222116999999997</v>
      </c>
      <c r="M11" s="168">
        <v>10.587338000000001</v>
      </c>
      <c r="N11" s="168">
        <v>43.692095000000002</v>
      </c>
      <c r="O11" s="168">
        <v>2.9982530000000001</v>
      </c>
      <c r="P11" s="168">
        <v>0.49786799999999998</v>
      </c>
      <c r="Q11" s="168">
        <v>94.436732000000006</v>
      </c>
      <c r="R11" s="168">
        <v>48.983089</v>
      </c>
      <c r="S11" s="168">
        <v>18.445363</v>
      </c>
      <c r="U11" s="79" t="s">
        <v>541</v>
      </c>
    </row>
    <row r="12" spans="1:21" x14ac:dyDescent="0.25">
      <c r="B12" s="79" t="s">
        <v>344</v>
      </c>
      <c r="C12" s="168">
        <v>24.393449999999998</v>
      </c>
      <c r="D12" s="168">
        <v>165.98046600000001</v>
      </c>
      <c r="E12" s="168">
        <v>207.05757999999997</v>
      </c>
      <c r="F12" s="168">
        <v>88.022073000000006</v>
      </c>
      <c r="G12" s="168">
        <v>6.9536710000000008</v>
      </c>
      <c r="H12" s="168">
        <v>12.829922999999999</v>
      </c>
      <c r="I12" s="168">
        <v>48.427462999999996</v>
      </c>
      <c r="J12" s="168">
        <v>108.30684600000001</v>
      </c>
      <c r="K12" s="168">
        <v>40.262746999999997</v>
      </c>
      <c r="L12" s="168">
        <v>114.280463</v>
      </c>
      <c r="M12" s="168">
        <v>11.846033</v>
      </c>
      <c r="N12" s="168">
        <v>82.001763999999994</v>
      </c>
      <c r="O12" s="168">
        <v>5.5200560000000003</v>
      </c>
      <c r="P12" s="168">
        <v>0.65827100000000005</v>
      </c>
      <c r="Q12" s="168">
        <v>97.976370000000003</v>
      </c>
      <c r="R12" s="168">
        <v>54.164731000000003</v>
      </c>
      <c r="S12" s="168">
        <v>36.499172000000002</v>
      </c>
      <c r="U12" s="79" t="s">
        <v>542</v>
      </c>
    </row>
    <row r="13" spans="1:21" x14ac:dyDescent="0.25">
      <c r="B13" s="79" t="s">
        <v>345</v>
      </c>
      <c r="C13" s="168">
        <v>22.329119000000002</v>
      </c>
      <c r="D13" s="168">
        <v>156.81298000000001</v>
      </c>
      <c r="E13" s="168">
        <v>195.444579</v>
      </c>
      <c r="F13" s="168">
        <v>83.672150999999999</v>
      </c>
      <c r="G13" s="168">
        <v>5.5940460000000005</v>
      </c>
      <c r="H13" s="168">
        <v>11.363153000000001</v>
      </c>
      <c r="I13" s="168">
        <v>50.744078000000002</v>
      </c>
      <c r="J13" s="168">
        <v>111.02177300000002</v>
      </c>
      <c r="K13" s="168">
        <v>38.525031000000006</v>
      </c>
      <c r="L13" s="168">
        <v>68.040682000000004</v>
      </c>
      <c r="M13" s="168">
        <v>10.524380000000001</v>
      </c>
      <c r="N13" s="168">
        <v>17.556365</v>
      </c>
      <c r="O13" s="168">
        <v>3.3789840000000009</v>
      </c>
      <c r="P13" s="168">
        <v>0.69303599999999999</v>
      </c>
      <c r="Q13" s="168">
        <v>72.293225000000007</v>
      </c>
      <c r="R13" s="168">
        <v>57.894441</v>
      </c>
      <c r="S13" s="168">
        <v>40.416204</v>
      </c>
      <c r="U13" s="79" t="s">
        <v>543</v>
      </c>
    </row>
    <row r="14" spans="1:21" x14ac:dyDescent="0.25">
      <c r="B14" s="79" t="s">
        <v>346</v>
      </c>
      <c r="C14" s="168">
        <v>23.746040999999998</v>
      </c>
      <c r="D14" s="168">
        <v>146.640806</v>
      </c>
      <c r="E14" s="168">
        <v>188.61491700000005</v>
      </c>
      <c r="F14" s="168">
        <v>80.07804999999999</v>
      </c>
      <c r="G14" s="168">
        <v>5.9277319999999998</v>
      </c>
      <c r="H14" s="168">
        <v>11.909172999999999</v>
      </c>
      <c r="I14" s="168">
        <v>53.037551000000001</v>
      </c>
      <c r="J14" s="168">
        <v>115.57367799999999</v>
      </c>
      <c r="K14" s="168">
        <v>42.357779000000001</v>
      </c>
      <c r="L14" s="168">
        <v>88.968495000000004</v>
      </c>
      <c r="M14" s="168">
        <v>11.297999000000001</v>
      </c>
      <c r="N14" s="168">
        <v>55.789886999999972</v>
      </c>
      <c r="O14" s="168">
        <v>3.4368980000000002</v>
      </c>
      <c r="P14" s="168">
        <v>0.64542499999999992</v>
      </c>
      <c r="Q14" s="168">
        <v>96.07918699999999</v>
      </c>
      <c r="R14" s="168">
        <v>51.646253000000002</v>
      </c>
      <c r="S14" s="168">
        <v>24.005341000000001</v>
      </c>
      <c r="U14" s="79" t="s">
        <v>544</v>
      </c>
    </row>
    <row r="15" spans="1:21" x14ac:dyDescent="0.25">
      <c r="B15" s="79" t="s">
        <v>347</v>
      </c>
      <c r="C15" s="168">
        <v>21.663307</v>
      </c>
      <c r="D15" s="168">
        <v>160.48615900000001</v>
      </c>
      <c r="E15" s="168">
        <v>223.24363199999996</v>
      </c>
      <c r="F15" s="168">
        <v>89.293205</v>
      </c>
      <c r="G15" s="168">
        <v>7.6406080000000003</v>
      </c>
      <c r="H15" s="168">
        <v>17.929844000000003</v>
      </c>
      <c r="I15" s="168">
        <v>72.991905000000003</v>
      </c>
      <c r="J15" s="168">
        <v>124.65184400000001</v>
      </c>
      <c r="K15" s="168">
        <v>47.387605999999998</v>
      </c>
      <c r="L15" s="168">
        <v>82.755517999999981</v>
      </c>
      <c r="M15" s="168">
        <v>11.232071999999999</v>
      </c>
      <c r="N15" s="168">
        <v>76.488736000000017</v>
      </c>
      <c r="O15" s="168">
        <v>5.5072100000000006</v>
      </c>
      <c r="P15" s="168">
        <v>1.0435569999999998</v>
      </c>
      <c r="Q15" s="168">
        <v>86.828488000000007</v>
      </c>
      <c r="R15" s="168">
        <v>52.228929000000001</v>
      </c>
      <c r="S15" s="168">
        <v>36.093875000000004</v>
      </c>
      <c r="U15" s="79" t="s">
        <v>545</v>
      </c>
    </row>
    <row r="16" spans="1:21" x14ac:dyDescent="0.25">
      <c r="B16" s="79" t="s">
        <v>348</v>
      </c>
      <c r="C16" s="168">
        <v>19.971945000000002</v>
      </c>
      <c r="D16" s="168">
        <v>152.651319</v>
      </c>
      <c r="E16" s="168">
        <v>200.52486900000002</v>
      </c>
      <c r="F16" s="168">
        <v>79.236132000000012</v>
      </c>
      <c r="G16" s="168">
        <v>6.0996949999999996</v>
      </c>
      <c r="H16" s="168">
        <v>15.966672000000001</v>
      </c>
      <c r="I16" s="168">
        <v>74.765674000000004</v>
      </c>
      <c r="J16" s="168">
        <v>97.531438000000009</v>
      </c>
      <c r="K16" s="168">
        <v>50.549334000000002</v>
      </c>
      <c r="L16" s="168">
        <v>58.231463000000005</v>
      </c>
      <c r="M16" s="168">
        <v>11.18332</v>
      </c>
      <c r="N16" s="168">
        <v>55.65133800000001</v>
      </c>
      <c r="O16" s="168">
        <v>4.4778410000000006</v>
      </c>
      <c r="P16" s="168">
        <v>1.0953750000000002</v>
      </c>
      <c r="Q16" s="168">
        <v>72.158187999999996</v>
      </c>
      <c r="R16" s="168">
        <v>47.888110999999995</v>
      </c>
      <c r="S16" s="168">
        <v>23.300711000000003</v>
      </c>
      <c r="U16" s="79" t="s">
        <v>546</v>
      </c>
    </row>
    <row r="17" spans="1:21" x14ac:dyDescent="0.25">
      <c r="B17" s="79" t="s">
        <v>349</v>
      </c>
      <c r="C17" s="168">
        <v>22.197893000000001</v>
      </c>
      <c r="D17" s="168">
        <v>171.94777000000002</v>
      </c>
      <c r="E17" s="168">
        <v>183.15365199999999</v>
      </c>
      <c r="F17" s="168">
        <v>78.845766999999995</v>
      </c>
      <c r="G17" s="168">
        <v>6.0380130000000003</v>
      </c>
      <c r="H17" s="168">
        <v>15.61233</v>
      </c>
      <c r="I17" s="168">
        <v>80.613661000000008</v>
      </c>
      <c r="J17" s="168">
        <v>95.603844000000009</v>
      </c>
      <c r="K17" s="168">
        <v>48.828872000000004</v>
      </c>
      <c r="L17" s="168">
        <v>90.528001000000003</v>
      </c>
      <c r="M17" s="168">
        <v>10.998877999999999</v>
      </c>
      <c r="N17" s="168">
        <v>123.12970999999997</v>
      </c>
      <c r="O17" s="168">
        <v>5.0985449999999997</v>
      </c>
      <c r="P17" s="168">
        <v>0.74986600000000003</v>
      </c>
      <c r="Q17" s="168">
        <v>73.575825999999992</v>
      </c>
      <c r="R17" s="168">
        <v>48.616298</v>
      </c>
      <c r="S17" s="168">
        <v>22.327414000000005</v>
      </c>
      <c r="U17" s="79" t="s">
        <v>547</v>
      </c>
    </row>
    <row r="18" spans="1:21" x14ac:dyDescent="0.25"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9"/>
      <c r="Q18" s="169"/>
      <c r="R18" s="169"/>
      <c r="S18" s="169"/>
    </row>
    <row r="19" spans="1:21" x14ac:dyDescent="0.25">
      <c r="A19" s="166">
        <v>2025</v>
      </c>
      <c r="B19" s="79" t="s">
        <v>338</v>
      </c>
      <c r="C19" s="168">
        <v>20.632111999999999</v>
      </c>
      <c r="D19" s="168">
        <v>168.272423</v>
      </c>
      <c r="E19" s="168">
        <v>170.82485699999998</v>
      </c>
      <c r="F19" s="168">
        <v>73.875750000000011</v>
      </c>
      <c r="G19" s="168">
        <v>5.2171700000000003</v>
      </c>
      <c r="H19" s="168">
        <v>14.982680999999999</v>
      </c>
      <c r="I19" s="168">
        <v>95.913249999999991</v>
      </c>
      <c r="J19" s="168">
        <v>83.412326000000007</v>
      </c>
      <c r="K19" s="168">
        <v>42.662478</v>
      </c>
      <c r="L19" s="168">
        <v>90.851830000000007</v>
      </c>
      <c r="M19" s="168">
        <v>12.152678999999999</v>
      </c>
      <c r="N19" s="168">
        <v>38.597961999999995</v>
      </c>
      <c r="O19" s="168">
        <v>3.5500080000000001</v>
      </c>
      <c r="P19" s="168">
        <v>0.92890300000000003</v>
      </c>
      <c r="Q19" s="168">
        <v>79.294240999999985</v>
      </c>
      <c r="R19" s="168">
        <v>60.781227000000001</v>
      </c>
      <c r="S19" s="168">
        <v>29.699342999999992</v>
      </c>
      <c r="T19" s="166">
        <v>2025</v>
      </c>
      <c r="U19" s="79" t="s">
        <v>536</v>
      </c>
    </row>
    <row r="20" spans="1:21" x14ac:dyDescent="0.25">
      <c r="B20" s="79" t="s">
        <v>339</v>
      </c>
      <c r="C20" s="168">
        <v>20.198890000000002</v>
      </c>
      <c r="D20" s="168">
        <v>152.33221799999998</v>
      </c>
      <c r="E20" s="168">
        <v>171.41688799999997</v>
      </c>
      <c r="F20" s="168">
        <v>72.291433999999995</v>
      </c>
      <c r="G20" s="168">
        <v>5.5158509999999996</v>
      </c>
      <c r="H20" s="168">
        <v>18.466209000000003</v>
      </c>
      <c r="I20" s="168">
        <v>78.609639999999999</v>
      </c>
      <c r="J20" s="168">
        <v>81.950801000000013</v>
      </c>
      <c r="K20" s="168">
        <v>40.680935999999996</v>
      </c>
      <c r="L20" s="168">
        <v>97.981758000000013</v>
      </c>
      <c r="M20" s="168">
        <v>12.317630000000001</v>
      </c>
      <c r="N20" s="168">
        <v>32.946708999999998</v>
      </c>
      <c r="O20" s="168">
        <v>4.8169489999999984</v>
      </c>
      <c r="P20" s="168">
        <v>0.95525400000000016</v>
      </c>
      <c r="Q20" s="168">
        <v>86.701681000000008</v>
      </c>
      <c r="R20" s="168">
        <v>49.987763000000001</v>
      </c>
      <c r="S20" s="168">
        <v>20.125356999999997</v>
      </c>
      <c r="U20" s="79" t="s">
        <v>537</v>
      </c>
    </row>
    <row r="21" spans="1:21" x14ac:dyDescent="0.25">
      <c r="B21" s="79" t="s">
        <v>340</v>
      </c>
      <c r="C21" s="168">
        <v>21.955503</v>
      </c>
      <c r="D21" s="168">
        <v>165.11209600000001</v>
      </c>
      <c r="E21" s="168">
        <v>195.87720299999998</v>
      </c>
      <c r="F21" s="168">
        <v>80.583994000000004</v>
      </c>
      <c r="G21" s="168">
        <v>7.1279560000000002</v>
      </c>
      <c r="H21" s="168">
        <v>17.740951000000003</v>
      </c>
      <c r="I21" s="168">
        <v>81.426852999999994</v>
      </c>
      <c r="J21" s="168">
        <v>92.322288000000015</v>
      </c>
      <c r="K21" s="168">
        <v>51.626142999999999</v>
      </c>
      <c r="L21" s="168">
        <v>104.377185</v>
      </c>
      <c r="M21" s="168">
        <v>12.291665</v>
      </c>
      <c r="N21" s="168">
        <v>72.692879999999988</v>
      </c>
      <c r="O21" s="168">
        <v>4.4901909999999994</v>
      </c>
      <c r="P21" s="168">
        <v>0.47873199999999994</v>
      </c>
      <c r="Q21" s="168">
        <v>93.855353999999991</v>
      </c>
      <c r="R21" s="168">
        <v>50.272185</v>
      </c>
      <c r="S21" s="168">
        <v>36.149393000000003</v>
      </c>
      <c r="U21" s="79" t="s">
        <v>538</v>
      </c>
    </row>
    <row r="22" spans="1:21" x14ac:dyDescent="0.25">
      <c r="B22" s="79" t="s">
        <v>341</v>
      </c>
      <c r="C22" s="168">
        <v>24.225107999999999</v>
      </c>
      <c r="D22" s="168">
        <v>181.85153</v>
      </c>
      <c r="E22" s="168">
        <v>240.51452499999999</v>
      </c>
      <c r="F22" s="168">
        <v>80.044225999999995</v>
      </c>
      <c r="G22" s="168">
        <v>6.164644</v>
      </c>
      <c r="H22" s="168">
        <v>20.656366999999999</v>
      </c>
      <c r="I22" s="168">
        <v>89.56470800000001</v>
      </c>
      <c r="J22" s="168">
        <v>92.986585000000005</v>
      </c>
      <c r="K22" s="168">
        <v>45.181880999999997</v>
      </c>
      <c r="L22" s="168">
        <v>92.193944999999985</v>
      </c>
      <c r="M22" s="168">
        <v>11.788474000000001</v>
      </c>
      <c r="N22" s="168">
        <v>58.765560000000022</v>
      </c>
      <c r="O22" s="168">
        <v>3.3445640000000001</v>
      </c>
      <c r="P22" s="168">
        <v>0.87277600000000011</v>
      </c>
      <c r="Q22" s="168">
        <v>80.775497999999999</v>
      </c>
      <c r="R22" s="168">
        <v>51.716949999999997</v>
      </c>
      <c r="S22" s="168">
        <v>19.552212000000001</v>
      </c>
      <c r="U22" s="79" t="s">
        <v>539</v>
      </c>
    </row>
    <row r="23" spans="1:21" x14ac:dyDescent="0.25">
      <c r="B23" s="79" t="s">
        <v>342</v>
      </c>
      <c r="C23" s="168">
        <v>23.160481000000001</v>
      </c>
      <c r="D23" s="168">
        <v>176.02453299999999</v>
      </c>
      <c r="E23" s="168">
        <v>269.673543</v>
      </c>
      <c r="F23" s="168">
        <v>84.706016000000005</v>
      </c>
      <c r="G23" s="168">
        <v>5.2960419999999999</v>
      </c>
      <c r="H23" s="168">
        <v>16.514600000000002</v>
      </c>
      <c r="I23" s="168">
        <v>66.508853999999999</v>
      </c>
      <c r="J23" s="168">
        <v>128.00720200000001</v>
      </c>
      <c r="K23" s="168">
        <v>52.914766</v>
      </c>
      <c r="L23" s="168">
        <v>121.75522100000001</v>
      </c>
      <c r="M23" s="168">
        <v>14.086608</v>
      </c>
      <c r="N23" s="168">
        <v>89.642181000000008</v>
      </c>
      <c r="O23" s="168">
        <v>3.594916</v>
      </c>
      <c r="P23" s="168">
        <v>0.504556</v>
      </c>
      <c r="Q23" s="168">
        <v>95.653970000000001</v>
      </c>
      <c r="R23" s="168">
        <v>59.839339999999993</v>
      </c>
      <c r="S23" s="168">
        <v>32.199314999999999</v>
      </c>
      <c r="U23" s="79" t="s">
        <v>540</v>
      </c>
    </row>
    <row r="24" spans="1:21" x14ac:dyDescent="0.25">
      <c r="B24" s="79" t="s">
        <v>343</v>
      </c>
      <c r="C24" s="168">
        <v>21.864167999999999</v>
      </c>
      <c r="D24" s="168">
        <v>171.46041600000001</v>
      </c>
      <c r="E24" s="168">
        <v>240.73729900000001</v>
      </c>
      <c r="F24" s="168">
        <v>81.21669</v>
      </c>
      <c r="G24" s="168">
        <v>5.0803560000000001</v>
      </c>
      <c r="H24" s="168">
        <v>14.049279</v>
      </c>
      <c r="I24" s="168">
        <v>49.376927000000002</v>
      </c>
      <c r="J24" s="168">
        <v>135.029482</v>
      </c>
      <c r="K24" s="168">
        <v>44.582370999999995</v>
      </c>
      <c r="L24" s="168">
        <v>113.63011599999999</v>
      </c>
      <c r="M24" s="168">
        <v>11.651295000000001</v>
      </c>
      <c r="N24" s="168">
        <v>62.819926000000024</v>
      </c>
      <c r="O24" s="168">
        <v>3.4732699999999994</v>
      </c>
      <c r="P24" s="168">
        <v>1.0216399999999999</v>
      </c>
      <c r="Q24" s="168">
        <v>89.488553999999993</v>
      </c>
      <c r="R24" s="168">
        <v>58.879241</v>
      </c>
      <c r="S24" s="168">
        <v>23.456883999999995</v>
      </c>
      <c r="U24" s="79" t="s">
        <v>541</v>
      </c>
    </row>
    <row r="25" spans="1:21" x14ac:dyDescent="0.25">
      <c r="B25" s="79" t="s">
        <v>344</v>
      </c>
      <c r="C25" s="168">
        <v>25.580242999999999</v>
      </c>
      <c r="D25" s="168">
        <v>207.26523300000002</v>
      </c>
      <c r="E25" s="168">
        <v>222.42627099999999</v>
      </c>
      <c r="F25" s="168">
        <v>89.909664000000006</v>
      </c>
      <c r="G25" s="168">
        <v>5.7921480000000001</v>
      </c>
      <c r="H25" s="168">
        <v>13.074616000000001</v>
      </c>
      <c r="I25" s="168">
        <v>55.141581000000002</v>
      </c>
      <c r="J25" s="168">
        <v>157.394634</v>
      </c>
      <c r="K25" s="168">
        <v>52.504928</v>
      </c>
      <c r="L25" s="168">
        <v>67.305431000000013</v>
      </c>
      <c r="M25" s="168">
        <v>13.65644</v>
      </c>
      <c r="N25" s="168">
        <v>66.145976000000005</v>
      </c>
      <c r="O25" s="168">
        <v>4.6930840000000007</v>
      </c>
      <c r="P25" s="168">
        <v>1.798376</v>
      </c>
      <c r="Q25" s="168">
        <v>80.277428999999998</v>
      </c>
      <c r="R25" s="168">
        <v>61.885568999999997</v>
      </c>
      <c r="S25" s="168">
        <v>26.406168999999995</v>
      </c>
      <c r="U25" s="79" t="s">
        <v>542</v>
      </c>
    </row>
    <row r="26" spans="1:21" x14ac:dyDescent="0.25">
      <c r="B26" s="79" t="s">
        <v>345</v>
      </c>
      <c r="C26" s="168">
        <v>27.492190999999998</v>
      </c>
      <c r="D26" s="168">
        <v>183.52177499999999</v>
      </c>
      <c r="E26" s="168">
        <v>198.74351799999999</v>
      </c>
      <c r="F26" s="168">
        <v>86.658941999999996</v>
      </c>
      <c r="G26" s="168">
        <v>4.2186649999999997</v>
      </c>
      <c r="H26" s="168">
        <v>11.259048</v>
      </c>
      <c r="I26" s="168">
        <v>54.913235999999998</v>
      </c>
      <c r="J26" s="168">
        <v>129.85155499999996</v>
      </c>
      <c r="K26" s="168">
        <v>50.894708999999992</v>
      </c>
      <c r="L26" s="168">
        <v>84.190294000000023</v>
      </c>
      <c r="M26" s="168">
        <v>11.889572000000001</v>
      </c>
      <c r="N26" s="168">
        <v>52.747530999999981</v>
      </c>
      <c r="O26" s="168">
        <v>2.3231229999999998</v>
      </c>
      <c r="P26" s="168">
        <v>1.3685229999999999</v>
      </c>
      <c r="Q26" s="168">
        <v>73.262654999999995</v>
      </c>
      <c r="R26" s="168">
        <v>57.173359999999995</v>
      </c>
      <c r="S26" s="168">
        <v>20.747598999999997</v>
      </c>
      <c r="U26" s="79" t="s">
        <v>543</v>
      </c>
    </row>
    <row r="27" spans="1:21" x14ac:dyDescent="0.25">
      <c r="B27" s="79" t="s">
        <v>346</v>
      </c>
      <c r="C27" s="168">
        <v>22.700476999999999</v>
      </c>
      <c r="D27" s="168">
        <v>181.01899500000002</v>
      </c>
      <c r="E27" s="168">
        <v>217.55307599999998</v>
      </c>
      <c r="F27" s="168">
        <v>91.782304999999994</v>
      </c>
      <c r="G27" s="168">
        <v>5.8264339999999999</v>
      </c>
      <c r="H27" s="168">
        <v>15.472398</v>
      </c>
      <c r="I27" s="168">
        <v>56.930806000000004</v>
      </c>
      <c r="J27" s="168">
        <v>143.209383</v>
      </c>
      <c r="K27" s="168">
        <v>53.454488999999995</v>
      </c>
      <c r="L27" s="168">
        <v>103.468335</v>
      </c>
      <c r="M27" s="168">
        <v>12.299650999999999</v>
      </c>
      <c r="N27" s="168">
        <v>40.100799000000002</v>
      </c>
      <c r="O27" s="168">
        <v>2.701975</v>
      </c>
      <c r="P27" s="168">
        <v>1.648703</v>
      </c>
      <c r="Q27" s="168">
        <v>93.681543000000005</v>
      </c>
      <c r="R27" s="168">
        <v>54.817192999999996</v>
      </c>
      <c r="S27" s="168">
        <v>31.591178999999997</v>
      </c>
      <c r="U27" s="79" t="s">
        <v>544</v>
      </c>
    </row>
    <row r="28" spans="1:21" x14ac:dyDescent="0.25">
      <c r="B28" s="79" t="s">
        <v>347</v>
      </c>
      <c r="C28" s="168">
        <v>21.92906</v>
      </c>
      <c r="D28" s="168">
        <v>204.033186</v>
      </c>
      <c r="E28" s="168">
        <v>242.869889</v>
      </c>
      <c r="F28" s="168">
        <v>88.963241999999994</v>
      </c>
      <c r="G28" s="168">
        <v>6.6914530000000001</v>
      </c>
      <c r="H28" s="168">
        <v>15.911664999999999</v>
      </c>
      <c r="I28" s="168">
        <v>62.270514000000006</v>
      </c>
      <c r="J28" s="168">
        <v>129.550543</v>
      </c>
      <c r="K28" s="168">
        <v>57.302728000000002</v>
      </c>
      <c r="L28" s="168">
        <v>86.151224999999997</v>
      </c>
      <c r="M28" s="168">
        <v>13.176257</v>
      </c>
      <c r="N28" s="168">
        <v>32.801170000000013</v>
      </c>
      <c r="O28" s="168">
        <v>4.3499170000000005</v>
      </c>
      <c r="P28" s="168">
        <v>2.9975809999999994</v>
      </c>
      <c r="Q28" s="168">
        <v>96.466502000000006</v>
      </c>
      <c r="R28" s="168">
        <v>57.342483999999999</v>
      </c>
      <c r="S28" s="168">
        <v>32.905229000000006</v>
      </c>
      <c r="U28" s="79" t="s">
        <v>545</v>
      </c>
    </row>
    <row r="29" spans="1:21" x14ac:dyDescent="0.25">
      <c r="B29" s="79" t="s">
        <v>348</v>
      </c>
      <c r="C29" s="168">
        <v>17.201435999999998</v>
      </c>
      <c r="D29" s="168">
        <v>175.57489200000001</v>
      </c>
      <c r="E29" s="168">
        <v>214.90364899999997</v>
      </c>
      <c r="F29" s="168">
        <v>81.054310999999998</v>
      </c>
      <c r="G29" s="168">
        <v>5.9550039999999997</v>
      </c>
      <c r="H29" s="168">
        <v>15.250890999999999</v>
      </c>
      <c r="I29" s="168">
        <v>66.768647999999999</v>
      </c>
      <c r="J29" s="168">
        <v>95.829474000000005</v>
      </c>
      <c r="K29" s="168">
        <v>47.723123999999984</v>
      </c>
      <c r="L29" s="168">
        <v>66.742011000000005</v>
      </c>
      <c r="M29" s="168">
        <v>10.735097000000001</v>
      </c>
      <c r="N29" s="168">
        <v>82.638092000000015</v>
      </c>
      <c r="O29" s="168">
        <v>2.2994470000000002</v>
      </c>
      <c r="P29" s="168">
        <v>2.1894520000000002</v>
      </c>
      <c r="Q29" s="168">
        <v>75.129165</v>
      </c>
      <c r="R29" s="168">
        <v>55.558160000000001</v>
      </c>
      <c r="S29" s="168">
        <v>26.825964999999989</v>
      </c>
      <c r="U29" s="79" t="s">
        <v>546</v>
      </c>
    </row>
    <row r="30" spans="1:21" x14ac:dyDescent="0.25"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8"/>
      <c r="S30" s="168"/>
      <c r="U30" s="79" t="s">
        <v>547</v>
      </c>
    </row>
    <row r="31" spans="1:21" ht="13.5" customHeight="1" x14ac:dyDescent="0.25"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</row>
    <row r="32" spans="1:21" x14ac:dyDescent="0.25">
      <c r="A32" s="189"/>
      <c r="B32" s="182"/>
      <c r="C32" s="168"/>
      <c r="D32" s="182"/>
      <c r="E32" s="182"/>
      <c r="F32" s="182"/>
      <c r="G32" s="168"/>
      <c r="H32" s="168"/>
      <c r="I32" s="168"/>
      <c r="J32" s="168"/>
      <c r="K32" s="168"/>
      <c r="L32" s="168"/>
      <c r="M32" s="168"/>
      <c r="N32" s="168"/>
      <c r="O32" s="168"/>
    </row>
    <row r="33" spans="1:21" x14ac:dyDescent="0.25"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</row>
    <row r="34" spans="1:21" s="187" customFormat="1" ht="27" customHeight="1" thickBot="1" x14ac:dyDescent="0.3">
      <c r="A34" s="247" t="s">
        <v>716</v>
      </c>
      <c r="B34" s="247"/>
      <c r="C34" s="247"/>
      <c r="D34" s="247"/>
      <c r="E34" s="247"/>
      <c r="F34" s="247"/>
      <c r="G34" s="247"/>
      <c r="H34" s="247"/>
      <c r="I34" s="247"/>
      <c r="J34" s="247"/>
      <c r="K34" s="247"/>
      <c r="L34" s="247"/>
      <c r="M34" s="247"/>
      <c r="N34" s="247"/>
      <c r="O34" s="247"/>
      <c r="P34" s="247"/>
      <c r="Q34" s="247"/>
      <c r="R34" s="247"/>
      <c r="S34" s="247"/>
      <c r="T34" s="247"/>
      <c r="U34" s="247"/>
    </row>
    <row r="35" spans="1:21" s="170" customFormat="1" ht="11.25" customHeight="1" thickBot="1" x14ac:dyDescent="0.3">
      <c r="A35" s="206" t="s">
        <v>162</v>
      </c>
      <c r="B35" s="206" t="s">
        <v>163</v>
      </c>
      <c r="C35" s="244" t="s">
        <v>715</v>
      </c>
      <c r="D35" s="245"/>
      <c r="E35" s="245"/>
      <c r="F35" s="245"/>
      <c r="G35" s="245"/>
      <c r="H35" s="245"/>
      <c r="I35" s="245"/>
      <c r="J35" s="245"/>
      <c r="K35" s="245"/>
      <c r="L35" s="245"/>
      <c r="M35" s="245"/>
      <c r="N35" s="245"/>
      <c r="O35" s="245"/>
      <c r="P35" s="245"/>
      <c r="Q35" s="245"/>
      <c r="R35" s="245"/>
      <c r="S35" s="246"/>
      <c r="T35" s="206" t="s">
        <v>533</v>
      </c>
      <c r="U35" s="206" t="s">
        <v>520</v>
      </c>
    </row>
    <row r="36" spans="1:21" ht="20.25" customHeight="1" thickBot="1" x14ac:dyDescent="0.3">
      <c r="A36" s="207"/>
      <c r="B36" s="207"/>
      <c r="C36" s="188">
        <v>18</v>
      </c>
      <c r="D36" s="188">
        <v>19</v>
      </c>
      <c r="E36" s="188">
        <v>20</v>
      </c>
      <c r="F36" s="188">
        <v>21</v>
      </c>
      <c r="G36" s="188">
        <v>22</v>
      </c>
      <c r="H36" s="188">
        <v>23</v>
      </c>
      <c r="I36" s="188">
        <v>24</v>
      </c>
      <c r="J36" s="188">
        <v>25</v>
      </c>
      <c r="K36" s="188">
        <v>26</v>
      </c>
      <c r="L36" s="188">
        <v>27</v>
      </c>
      <c r="M36" s="188">
        <v>28</v>
      </c>
      <c r="N36" s="188">
        <v>29</v>
      </c>
      <c r="O36" s="188">
        <v>30</v>
      </c>
      <c r="P36" s="188">
        <v>31</v>
      </c>
      <c r="Q36" s="188">
        <v>32</v>
      </c>
      <c r="R36" s="188">
        <v>33</v>
      </c>
      <c r="S36" s="188">
        <v>34</v>
      </c>
      <c r="T36" s="207"/>
      <c r="U36" s="207"/>
    </row>
    <row r="37" spans="1:21" x14ac:dyDescent="0.25">
      <c r="A37" s="166">
        <v>2024</v>
      </c>
      <c r="B37" s="79" t="s">
        <v>338</v>
      </c>
      <c r="C37" s="168">
        <v>31.940491999999999</v>
      </c>
      <c r="D37" s="168">
        <v>72.405355999999998</v>
      </c>
      <c r="E37" s="168">
        <v>53.954922999999994</v>
      </c>
      <c r="F37" s="168">
        <v>46.473515999999996</v>
      </c>
      <c r="G37" s="168">
        <v>42.599618</v>
      </c>
      <c r="H37" s="168">
        <v>54.440105000000003</v>
      </c>
      <c r="I37" s="168">
        <v>26.745125000000002</v>
      </c>
      <c r="J37" s="168">
        <v>26.338756999999998</v>
      </c>
      <c r="K37" s="168">
        <v>1.7243560000000002</v>
      </c>
      <c r="L37" s="168">
        <v>813.23095400000034</v>
      </c>
      <c r="M37" s="168">
        <v>45.889162000000013</v>
      </c>
      <c r="N37" s="168">
        <v>160.56249700000001</v>
      </c>
      <c r="O37" s="168">
        <v>275.00986399999999</v>
      </c>
      <c r="P37" s="168">
        <v>18.351838999999998</v>
      </c>
      <c r="Q37" s="168">
        <v>66.907808000000003</v>
      </c>
      <c r="R37" s="168">
        <v>78.635034000000005</v>
      </c>
      <c r="S37" s="168">
        <v>48.401657</v>
      </c>
      <c r="T37" s="166">
        <v>2024</v>
      </c>
      <c r="U37" s="79" t="s">
        <v>536</v>
      </c>
    </row>
    <row r="38" spans="1:21" x14ac:dyDescent="0.25">
      <c r="B38" s="79" t="s">
        <v>339</v>
      </c>
      <c r="C38" s="168">
        <v>30.189820000000001</v>
      </c>
      <c r="D38" s="168">
        <v>79.731534000000011</v>
      </c>
      <c r="E38" s="168">
        <v>45.483813000000005</v>
      </c>
      <c r="F38" s="168">
        <v>53.431822000000004</v>
      </c>
      <c r="G38" s="168">
        <v>49.737347</v>
      </c>
      <c r="H38" s="168">
        <v>53.648986000000001</v>
      </c>
      <c r="I38" s="168">
        <v>33.320065</v>
      </c>
      <c r="J38" s="168">
        <v>21.93797</v>
      </c>
      <c r="K38" s="168">
        <v>1.87337</v>
      </c>
      <c r="L38" s="168">
        <v>952.02392399999997</v>
      </c>
      <c r="M38" s="168">
        <v>55.160478999999995</v>
      </c>
      <c r="N38" s="168">
        <v>526.60119699999996</v>
      </c>
      <c r="O38" s="168">
        <v>331.09583900000001</v>
      </c>
      <c r="P38" s="168">
        <v>25.672398999999999</v>
      </c>
      <c r="Q38" s="168">
        <v>66.762612000000004</v>
      </c>
      <c r="R38" s="168">
        <v>88.362575000000007</v>
      </c>
      <c r="S38" s="168">
        <v>48.133656999999999</v>
      </c>
      <c r="U38" s="79" t="s">
        <v>537</v>
      </c>
    </row>
    <row r="39" spans="1:21" x14ac:dyDescent="0.25">
      <c r="B39" s="79" t="s">
        <v>340</v>
      </c>
      <c r="C39" s="168">
        <v>25.522410999999998</v>
      </c>
      <c r="D39" s="168">
        <v>82.007075</v>
      </c>
      <c r="E39" s="168">
        <v>54.925546000000004</v>
      </c>
      <c r="F39" s="168">
        <v>56.005544</v>
      </c>
      <c r="G39" s="168">
        <v>51.464300000000001</v>
      </c>
      <c r="H39" s="168">
        <v>48.082982000000001</v>
      </c>
      <c r="I39" s="168">
        <v>24.042628999999998</v>
      </c>
      <c r="J39" s="168">
        <v>21.975624</v>
      </c>
      <c r="K39" s="168">
        <v>2.9284020000000002</v>
      </c>
      <c r="L39" s="168">
        <v>785.32087800000011</v>
      </c>
      <c r="M39" s="168">
        <v>43.049748000000001</v>
      </c>
      <c r="N39" s="168">
        <v>148.08818899999997</v>
      </c>
      <c r="O39" s="168">
        <v>320.72503</v>
      </c>
      <c r="P39" s="168">
        <v>31.731200000000001</v>
      </c>
      <c r="Q39" s="168">
        <v>64.708211000000006</v>
      </c>
      <c r="R39" s="168">
        <v>93.565235999999999</v>
      </c>
      <c r="S39" s="168">
        <v>50.456313999999999</v>
      </c>
      <c r="U39" s="79" t="s">
        <v>538</v>
      </c>
    </row>
    <row r="40" spans="1:21" x14ac:dyDescent="0.25">
      <c r="B40" s="79" t="s">
        <v>341</v>
      </c>
      <c r="C40" s="168">
        <v>23.495021000000001</v>
      </c>
      <c r="D40" s="168">
        <v>84.681944999999999</v>
      </c>
      <c r="E40" s="168">
        <v>52.964292</v>
      </c>
      <c r="F40" s="168">
        <v>67.503396999999993</v>
      </c>
      <c r="G40" s="168">
        <v>53.824440000000003</v>
      </c>
      <c r="H40" s="168">
        <v>51.258353999999997</v>
      </c>
      <c r="I40" s="168">
        <v>30.581325</v>
      </c>
      <c r="J40" s="168">
        <v>25.088103</v>
      </c>
      <c r="K40" s="168">
        <v>1.6776599999999999</v>
      </c>
      <c r="L40" s="168">
        <v>1054.0457190000002</v>
      </c>
      <c r="M40" s="168">
        <v>64.15521600000001</v>
      </c>
      <c r="N40" s="168">
        <v>196.00846800000005</v>
      </c>
      <c r="O40" s="168">
        <v>325.39481699999999</v>
      </c>
      <c r="P40" s="168">
        <v>31.294781</v>
      </c>
      <c r="Q40" s="168">
        <v>66.933539999999994</v>
      </c>
      <c r="R40" s="168">
        <v>94.767745000000005</v>
      </c>
      <c r="S40" s="168">
        <v>54.622068999999996</v>
      </c>
      <c r="U40" s="79" t="s">
        <v>539</v>
      </c>
    </row>
    <row r="41" spans="1:21" x14ac:dyDescent="0.25">
      <c r="B41" s="79" t="s">
        <v>342</v>
      </c>
      <c r="C41" s="168">
        <v>24.546120999999999</v>
      </c>
      <c r="D41" s="168">
        <v>89.304926999999992</v>
      </c>
      <c r="E41" s="168">
        <v>59.248625999999994</v>
      </c>
      <c r="F41" s="168">
        <v>71.558694000000003</v>
      </c>
      <c r="G41" s="168">
        <v>63.899154000000003</v>
      </c>
      <c r="H41" s="168">
        <v>48.458786000000003</v>
      </c>
      <c r="I41" s="168">
        <v>49.166368000000006</v>
      </c>
      <c r="J41" s="168">
        <v>25.277059999999999</v>
      </c>
      <c r="K41" s="168">
        <v>3.4790159999999997</v>
      </c>
      <c r="L41" s="168">
        <v>1049.9160099999997</v>
      </c>
      <c r="M41" s="168">
        <v>59.826690000000013</v>
      </c>
      <c r="N41" s="168">
        <v>174.09323099999995</v>
      </c>
      <c r="O41" s="168">
        <v>288.71550400000001</v>
      </c>
      <c r="P41" s="168">
        <v>33.891731999999998</v>
      </c>
      <c r="Q41" s="168">
        <v>66.582121999999998</v>
      </c>
      <c r="R41" s="168">
        <v>91.896741999999989</v>
      </c>
      <c r="S41" s="168">
        <v>50.666424000000006</v>
      </c>
      <c r="U41" s="79" t="s">
        <v>540</v>
      </c>
    </row>
    <row r="42" spans="1:21" x14ac:dyDescent="0.25">
      <c r="B42" s="79" t="s">
        <v>343</v>
      </c>
      <c r="C42" s="168">
        <v>23.380913</v>
      </c>
      <c r="D42" s="168">
        <v>80.333817999999994</v>
      </c>
      <c r="E42" s="168">
        <v>53.616754</v>
      </c>
      <c r="F42" s="168">
        <v>71.778497000000002</v>
      </c>
      <c r="G42" s="168">
        <v>64.639239000000003</v>
      </c>
      <c r="H42" s="168">
        <v>53.100560999999999</v>
      </c>
      <c r="I42" s="168">
        <v>37.175344000000003</v>
      </c>
      <c r="J42" s="168">
        <v>26.172088000000002</v>
      </c>
      <c r="K42" s="168">
        <v>2.3606089999999997</v>
      </c>
      <c r="L42" s="168">
        <v>835.36405899999977</v>
      </c>
      <c r="M42" s="168">
        <v>50.758555000000015</v>
      </c>
      <c r="N42" s="168">
        <v>256.66627299999993</v>
      </c>
      <c r="O42" s="168">
        <v>395.298407</v>
      </c>
      <c r="P42" s="168">
        <v>23.465689000000001</v>
      </c>
      <c r="Q42" s="168">
        <v>63.380588000000003</v>
      </c>
      <c r="R42" s="168">
        <v>88.308741999999995</v>
      </c>
      <c r="S42" s="168">
        <v>50.946889999999996</v>
      </c>
      <c r="U42" s="79" t="s">
        <v>541</v>
      </c>
    </row>
    <row r="43" spans="1:21" x14ac:dyDescent="0.25">
      <c r="B43" s="79" t="s">
        <v>344</v>
      </c>
      <c r="C43" s="168">
        <v>25.824521000000001</v>
      </c>
      <c r="D43" s="168">
        <v>90.715131999999997</v>
      </c>
      <c r="E43" s="168">
        <v>55.391416</v>
      </c>
      <c r="F43" s="168">
        <v>81.528261000000001</v>
      </c>
      <c r="G43" s="168">
        <v>75.647193999999999</v>
      </c>
      <c r="H43" s="168">
        <v>55.578473000000002</v>
      </c>
      <c r="I43" s="168">
        <v>45.730398999999998</v>
      </c>
      <c r="J43" s="168">
        <v>25.434447000000002</v>
      </c>
      <c r="K43" s="168">
        <v>3.3963510000000001</v>
      </c>
      <c r="L43" s="168">
        <v>1228.4441959999995</v>
      </c>
      <c r="M43" s="168">
        <v>64.869470000000007</v>
      </c>
      <c r="N43" s="168">
        <v>412.35265900000002</v>
      </c>
      <c r="O43" s="168">
        <v>351.48173099999997</v>
      </c>
      <c r="P43" s="168">
        <v>24.517962999999998</v>
      </c>
      <c r="Q43" s="168">
        <v>71.907042000000004</v>
      </c>
      <c r="R43" s="168">
        <v>95.659301999999997</v>
      </c>
      <c r="S43" s="168">
        <v>54.864179</v>
      </c>
      <c r="U43" s="79" t="s">
        <v>542</v>
      </c>
    </row>
    <row r="44" spans="1:21" x14ac:dyDescent="0.25">
      <c r="B44" s="79" t="s">
        <v>345</v>
      </c>
      <c r="C44" s="168">
        <v>32.736125999999999</v>
      </c>
      <c r="D44" s="168">
        <v>82.547528999999997</v>
      </c>
      <c r="E44" s="168">
        <v>52.970946999999995</v>
      </c>
      <c r="F44" s="168">
        <v>74.713819000000001</v>
      </c>
      <c r="G44" s="168">
        <v>64.918818000000002</v>
      </c>
      <c r="H44" s="168">
        <v>52.034751999999997</v>
      </c>
      <c r="I44" s="168">
        <v>50.202130999999994</v>
      </c>
      <c r="J44" s="168">
        <v>17.448761000000001</v>
      </c>
      <c r="K44" s="168">
        <v>1.7332049999999999</v>
      </c>
      <c r="L44" s="168">
        <v>1143.1231499999999</v>
      </c>
      <c r="M44" s="168">
        <v>49.285735000000003</v>
      </c>
      <c r="N44" s="168">
        <v>138.644351</v>
      </c>
      <c r="O44" s="168">
        <v>300.876394</v>
      </c>
      <c r="P44" s="168">
        <v>21.195613000000002</v>
      </c>
      <c r="Q44" s="168">
        <v>50.270637000000001</v>
      </c>
      <c r="R44" s="168">
        <v>85.898709999999994</v>
      </c>
      <c r="S44" s="168">
        <v>48.828484999999993</v>
      </c>
      <c r="U44" s="79" t="s">
        <v>543</v>
      </c>
    </row>
    <row r="45" spans="1:21" x14ac:dyDescent="0.25">
      <c r="B45" s="79" t="s">
        <v>346</v>
      </c>
      <c r="C45" s="168">
        <v>50.749249999999996</v>
      </c>
      <c r="D45" s="168">
        <v>86.283597</v>
      </c>
      <c r="E45" s="168">
        <v>52.819642000000002</v>
      </c>
      <c r="F45" s="168">
        <v>69.405121000000008</v>
      </c>
      <c r="G45" s="168">
        <v>56.714497000000001</v>
      </c>
      <c r="H45" s="168">
        <v>47.865621999999995</v>
      </c>
      <c r="I45" s="168">
        <v>35.793695999999997</v>
      </c>
      <c r="J45" s="168">
        <v>21.299175000000002</v>
      </c>
      <c r="K45" s="168">
        <v>2.9990889999999997</v>
      </c>
      <c r="L45" s="168">
        <v>714.07056700000032</v>
      </c>
      <c r="M45" s="168">
        <v>61.003876999999996</v>
      </c>
      <c r="N45" s="168">
        <v>428.47935200000001</v>
      </c>
      <c r="O45" s="168">
        <v>317.97781399999997</v>
      </c>
      <c r="P45" s="168">
        <v>23.489460999999999</v>
      </c>
      <c r="Q45" s="168">
        <v>65.511499000000001</v>
      </c>
      <c r="R45" s="168">
        <v>97.422610000000006</v>
      </c>
      <c r="S45" s="168">
        <v>53.429895999999999</v>
      </c>
      <c r="U45" s="79" t="s">
        <v>544</v>
      </c>
    </row>
    <row r="46" spans="1:21" x14ac:dyDescent="0.25">
      <c r="B46" s="79" t="s">
        <v>347</v>
      </c>
      <c r="C46" s="168">
        <v>58.200781999999997</v>
      </c>
      <c r="D46" s="168">
        <v>97.275655</v>
      </c>
      <c r="E46" s="168">
        <v>53.536737000000002</v>
      </c>
      <c r="F46" s="168">
        <v>62.541226000000002</v>
      </c>
      <c r="G46" s="168">
        <v>57.691831000000001</v>
      </c>
      <c r="H46" s="168">
        <v>66.403301999999996</v>
      </c>
      <c r="I46" s="168">
        <v>47.962387</v>
      </c>
      <c r="J46" s="168">
        <v>28.657706000000001</v>
      </c>
      <c r="K46" s="168">
        <v>2.2941940000000001</v>
      </c>
      <c r="L46" s="168">
        <v>1111.4469029999996</v>
      </c>
      <c r="M46" s="168">
        <v>70.368124999999992</v>
      </c>
      <c r="N46" s="168">
        <v>155.55616900000001</v>
      </c>
      <c r="O46" s="168">
        <v>372.97003600000005</v>
      </c>
      <c r="P46" s="168">
        <v>26.794654000000001</v>
      </c>
      <c r="Q46" s="168">
        <v>71.228476999999998</v>
      </c>
      <c r="R46" s="168">
        <v>114.624059</v>
      </c>
      <c r="S46" s="168">
        <v>57.121789</v>
      </c>
      <c r="U46" s="79" t="s">
        <v>545</v>
      </c>
    </row>
    <row r="47" spans="1:21" x14ac:dyDescent="0.25">
      <c r="B47" s="79" t="s">
        <v>348</v>
      </c>
      <c r="C47" s="168">
        <v>37.582043000000006</v>
      </c>
      <c r="D47" s="168">
        <v>87.250322999999995</v>
      </c>
      <c r="E47" s="168">
        <v>51.715089999999996</v>
      </c>
      <c r="F47" s="168">
        <v>57.063848</v>
      </c>
      <c r="G47" s="168">
        <v>56.168564000000003</v>
      </c>
      <c r="H47" s="168">
        <v>60.697773999999988</v>
      </c>
      <c r="I47" s="168">
        <v>43.636459000000002</v>
      </c>
      <c r="J47" s="168">
        <v>22.655133999999997</v>
      </c>
      <c r="K47" s="168">
        <v>2.4018480000000002</v>
      </c>
      <c r="L47" s="168">
        <v>763.13938900000016</v>
      </c>
      <c r="M47" s="168">
        <v>67.244656000000006</v>
      </c>
      <c r="N47" s="168">
        <v>724.15322100000003</v>
      </c>
      <c r="O47" s="168">
        <v>327.79644999999999</v>
      </c>
      <c r="P47" s="168">
        <v>23.747671999999998</v>
      </c>
      <c r="Q47" s="168">
        <v>64.547536000000008</v>
      </c>
      <c r="R47" s="168">
        <v>115.65961100000001</v>
      </c>
      <c r="S47" s="168">
        <v>53.515409999999996</v>
      </c>
      <c r="U47" s="79" t="s">
        <v>546</v>
      </c>
    </row>
    <row r="48" spans="1:21" x14ac:dyDescent="0.25">
      <c r="B48" s="79" t="s">
        <v>349</v>
      </c>
      <c r="C48" s="168">
        <v>35.273753999999997</v>
      </c>
      <c r="D48" s="168">
        <v>88.117754000000005</v>
      </c>
      <c r="E48" s="168">
        <v>49.766947999999999</v>
      </c>
      <c r="F48" s="168">
        <v>53.695861000000001</v>
      </c>
      <c r="G48" s="168">
        <v>49.814077999999995</v>
      </c>
      <c r="H48" s="168">
        <v>58.173383999999999</v>
      </c>
      <c r="I48" s="168">
        <v>31.511276000000002</v>
      </c>
      <c r="J48" s="168">
        <v>20.987601999999999</v>
      </c>
      <c r="K48" s="168">
        <v>1.9933019999999999</v>
      </c>
      <c r="L48" s="168">
        <v>1117.602504</v>
      </c>
      <c r="M48" s="168">
        <v>54.101543000000021</v>
      </c>
      <c r="N48" s="168">
        <v>142.42156999999997</v>
      </c>
      <c r="O48" s="168">
        <v>306.29024899999996</v>
      </c>
      <c r="P48" s="168">
        <v>32.758128999999997</v>
      </c>
      <c r="Q48" s="168">
        <v>51.582152999999998</v>
      </c>
      <c r="R48" s="168">
        <v>99.403689</v>
      </c>
      <c r="S48" s="168">
        <v>48.938090000000003</v>
      </c>
      <c r="U48" s="79" t="s">
        <v>547</v>
      </c>
    </row>
    <row r="49" spans="1:21" x14ac:dyDescent="0.25"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69"/>
      <c r="Q49" s="169"/>
      <c r="R49" s="169"/>
      <c r="S49" s="169"/>
    </row>
    <row r="50" spans="1:21" x14ac:dyDescent="0.25">
      <c r="A50" s="166">
        <v>2025</v>
      </c>
      <c r="B50" s="79" t="s">
        <v>338</v>
      </c>
      <c r="C50" s="168">
        <v>40.502844000000003</v>
      </c>
      <c r="D50" s="168">
        <v>81.191488000000007</v>
      </c>
      <c r="E50" s="168">
        <v>45.738687999999996</v>
      </c>
      <c r="F50" s="168">
        <v>52.154232</v>
      </c>
      <c r="G50" s="168">
        <v>44.347665999999997</v>
      </c>
      <c r="H50" s="168">
        <v>54.356861999999992</v>
      </c>
      <c r="I50" s="168">
        <v>53.812472</v>
      </c>
      <c r="J50" s="168">
        <v>22.417236000000003</v>
      </c>
      <c r="K50" s="168">
        <v>2.8358230000000004</v>
      </c>
      <c r="L50" s="168">
        <v>766.77226699999994</v>
      </c>
      <c r="M50" s="168">
        <v>56.88921899999999</v>
      </c>
      <c r="N50" s="168">
        <v>506.043496</v>
      </c>
      <c r="O50" s="168">
        <v>337.59674200000001</v>
      </c>
      <c r="P50" s="168">
        <v>21.416465000000002</v>
      </c>
      <c r="Q50" s="168">
        <v>61.018422999999999</v>
      </c>
      <c r="R50" s="168">
        <v>91.381979000000001</v>
      </c>
      <c r="S50" s="168">
        <v>52.995900999999996</v>
      </c>
      <c r="T50" s="166">
        <v>2025</v>
      </c>
      <c r="U50" s="79" t="s">
        <v>536</v>
      </c>
    </row>
    <row r="51" spans="1:21" x14ac:dyDescent="0.25">
      <c r="B51" s="79" t="s">
        <v>339</v>
      </c>
      <c r="C51" s="168">
        <v>39.793892999999997</v>
      </c>
      <c r="D51" s="168">
        <v>85.702494000000002</v>
      </c>
      <c r="E51" s="168">
        <v>46.037265000000005</v>
      </c>
      <c r="F51" s="168">
        <v>59.760733999999999</v>
      </c>
      <c r="G51" s="168">
        <v>44.554209999999998</v>
      </c>
      <c r="H51" s="168">
        <v>48.441234000000001</v>
      </c>
      <c r="I51" s="168">
        <v>44.335678999999992</v>
      </c>
      <c r="J51" s="168">
        <v>24.006215000000001</v>
      </c>
      <c r="K51" s="168">
        <v>2.5041510000000002</v>
      </c>
      <c r="L51" s="168">
        <v>1008.2713480000001</v>
      </c>
      <c r="M51" s="168">
        <v>79.653131999999999</v>
      </c>
      <c r="N51" s="168">
        <v>411.34109899999999</v>
      </c>
      <c r="O51" s="168">
        <v>342.66223100000002</v>
      </c>
      <c r="P51" s="168">
        <v>32.911917000000003</v>
      </c>
      <c r="Q51" s="168">
        <v>60.925982999999995</v>
      </c>
      <c r="R51" s="168">
        <v>91.409067000000007</v>
      </c>
      <c r="S51" s="168">
        <v>50.557931999999994</v>
      </c>
      <c r="U51" s="79" t="s">
        <v>537</v>
      </c>
    </row>
    <row r="52" spans="1:21" x14ac:dyDescent="0.25">
      <c r="B52" s="79" t="s">
        <v>340</v>
      </c>
      <c r="C52" s="168">
        <v>41.699596999999997</v>
      </c>
      <c r="D52" s="168">
        <v>90.524385999999993</v>
      </c>
      <c r="E52" s="168">
        <v>49.626208999999996</v>
      </c>
      <c r="F52" s="168">
        <v>64.094217999999998</v>
      </c>
      <c r="G52" s="168">
        <v>50.112197999999999</v>
      </c>
      <c r="H52" s="168">
        <v>55.721202000000005</v>
      </c>
      <c r="I52" s="168">
        <v>55.211149999999996</v>
      </c>
      <c r="J52" s="168">
        <v>28.137759000000003</v>
      </c>
      <c r="K52" s="168">
        <v>2.3700030000000001</v>
      </c>
      <c r="L52" s="168">
        <v>867.28717399999982</v>
      </c>
      <c r="M52" s="168">
        <v>59.423941999999997</v>
      </c>
      <c r="N52" s="168">
        <v>165.29354799999999</v>
      </c>
      <c r="O52" s="168">
        <v>387.86186499999997</v>
      </c>
      <c r="P52" s="168">
        <v>40.170210999999995</v>
      </c>
      <c r="Q52" s="168">
        <v>65.745599999999996</v>
      </c>
      <c r="R52" s="168">
        <v>102.04577900000001</v>
      </c>
      <c r="S52" s="168">
        <v>53.10078</v>
      </c>
      <c r="U52" s="79" t="s">
        <v>538</v>
      </c>
    </row>
    <row r="53" spans="1:21" x14ac:dyDescent="0.25">
      <c r="B53" s="79" t="s">
        <v>341</v>
      </c>
      <c r="C53" s="168">
        <v>37.959473000000003</v>
      </c>
      <c r="D53" s="168">
        <v>90.539594999999991</v>
      </c>
      <c r="E53" s="168">
        <v>52.302802999999997</v>
      </c>
      <c r="F53" s="168">
        <v>71.118758</v>
      </c>
      <c r="G53" s="168">
        <v>53.393360000000001</v>
      </c>
      <c r="H53" s="168">
        <v>44.752789</v>
      </c>
      <c r="I53" s="168">
        <v>35.025768999999997</v>
      </c>
      <c r="J53" s="168">
        <v>27.606740000000002</v>
      </c>
      <c r="K53" s="168">
        <v>1.6648890000000001</v>
      </c>
      <c r="L53" s="168">
        <v>820.8054689999999</v>
      </c>
      <c r="M53" s="168">
        <v>72.055385999999999</v>
      </c>
      <c r="N53" s="168">
        <v>643.0141000000001</v>
      </c>
      <c r="O53" s="168">
        <v>359.78272900000002</v>
      </c>
      <c r="P53" s="168">
        <v>32.445619000000001</v>
      </c>
      <c r="Q53" s="168">
        <v>64.850503000000003</v>
      </c>
      <c r="R53" s="168">
        <v>104.598333</v>
      </c>
      <c r="S53" s="168">
        <v>52.810594000000002</v>
      </c>
      <c r="U53" s="79" t="s">
        <v>539</v>
      </c>
    </row>
    <row r="54" spans="1:21" x14ac:dyDescent="0.25">
      <c r="B54" s="79" t="s">
        <v>342</v>
      </c>
      <c r="C54" s="168">
        <v>40.307411999999999</v>
      </c>
      <c r="D54" s="168">
        <v>94.911201999999989</v>
      </c>
      <c r="E54" s="168">
        <v>59.274392000000006</v>
      </c>
      <c r="F54" s="168">
        <v>75.096768999999995</v>
      </c>
      <c r="G54" s="168">
        <v>65.910477999999998</v>
      </c>
      <c r="H54" s="168">
        <v>45.861163000000005</v>
      </c>
      <c r="I54" s="168">
        <v>36.155378999999996</v>
      </c>
      <c r="J54" s="168">
        <v>27.672839</v>
      </c>
      <c r="K54" s="168">
        <v>2.1131650000000004</v>
      </c>
      <c r="L54" s="168">
        <v>757.18109700000002</v>
      </c>
      <c r="M54" s="168">
        <v>60.191777999999985</v>
      </c>
      <c r="N54" s="168">
        <v>913.46019100000012</v>
      </c>
      <c r="O54" s="168">
        <v>388.61994199999998</v>
      </c>
      <c r="P54" s="168">
        <v>33.005345999999996</v>
      </c>
      <c r="Q54" s="168">
        <v>64.098236999999997</v>
      </c>
      <c r="R54" s="168">
        <v>101.438554</v>
      </c>
      <c r="S54" s="168">
        <v>55.767099999999999</v>
      </c>
      <c r="U54" s="79" t="s">
        <v>540</v>
      </c>
    </row>
    <row r="55" spans="1:21" x14ac:dyDescent="0.25">
      <c r="B55" s="79" t="s">
        <v>343</v>
      </c>
      <c r="C55" s="168">
        <v>32.324802999999996</v>
      </c>
      <c r="D55" s="168">
        <v>84.700623999999991</v>
      </c>
      <c r="E55" s="168">
        <v>57.365295000000003</v>
      </c>
      <c r="F55" s="168">
        <v>79.053415000000001</v>
      </c>
      <c r="G55" s="168">
        <v>65.361795999999998</v>
      </c>
      <c r="H55" s="168">
        <v>48.185274</v>
      </c>
      <c r="I55" s="168">
        <v>42.975273000000001</v>
      </c>
      <c r="J55" s="168">
        <v>21.871730999999997</v>
      </c>
      <c r="K55" s="168">
        <v>2.26661</v>
      </c>
      <c r="L55" s="168">
        <v>827.03585100000009</v>
      </c>
      <c r="M55" s="168">
        <v>60.385048999999995</v>
      </c>
      <c r="N55" s="168">
        <v>144.85979200000003</v>
      </c>
      <c r="O55" s="168">
        <v>321.69982200000004</v>
      </c>
      <c r="P55" s="168">
        <v>31.621615000000002</v>
      </c>
      <c r="Q55" s="168">
        <v>61.759912</v>
      </c>
      <c r="R55" s="168">
        <v>103.668413</v>
      </c>
      <c r="S55" s="168">
        <v>55.401206000000002</v>
      </c>
      <c r="U55" s="79" t="s">
        <v>541</v>
      </c>
    </row>
    <row r="56" spans="1:21" x14ac:dyDescent="0.25">
      <c r="B56" s="79" t="s">
        <v>344</v>
      </c>
      <c r="C56" s="168">
        <v>33.573951000000001</v>
      </c>
      <c r="D56" s="168">
        <v>92.18890300000001</v>
      </c>
      <c r="E56" s="168">
        <v>61.430104</v>
      </c>
      <c r="F56" s="168">
        <v>89.983226999999999</v>
      </c>
      <c r="G56" s="168">
        <v>87.074359999999999</v>
      </c>
      <c r="H56" s="168">
        <v>70.947698000000003</v>
      </c>
      <c r="I56" s="168">
        <v>58.687662000000003</v>
      </c>
      <c r="J56" s="168">
        <v>25.937279</v>
      </c>
      <c r="K56" s="168">
        <v>3.0840649999999998</v>
      </c>
      <c r="L56" s="168">
        <v>866.6232530000002</v>
      </c>
      <c r="M56" s="168">
        <v>75.436173999999994</v>
      </c>
      <c r="N56" s="168">
        <v>668.9049930000001</v>
      </c>
      <c r="O56" s="168">
        <v>402.71097600000002</v>
      </c>
      <c r="P56" s="168">
        <v>24.623900999999996</v>
      </c>
      <c r="Q56" s="168">
        <v>66.573903000000001</v>
      </c>
      <c r="R56" s="168">
        <v>115.33570899999999</v>
      </c>
      <c r="S56" s="168">
        <v>62.573870999999997</v>
      </c>
      <c r="U56" s="79" t="s">
        <v>542</v>
      </c>
    </row>
    <row r="57" spans="1:21" x14ac:dyDescent="0.25">
      <c r="B57" s="79" t="s">
        <v>345</v>
      </c>
      <c r="C57" s="168">
        <v>39.228755</v>
      </c>
      <c r="D57" s="168">
        <v>87.218972000000008</v>
      </c>
      <c r="E57" s="168">
        <v>52.902631</v>
      </c>
      <c r="F57" s="168">
        <v>75.418710999999988</v>
      </c>
      <c r="G57" s="168">
        <v>61.144803999999993</v>
      </c>
      <c r="H57" s="168">
        <v>71.10767700000001</v>
      </c>
      <c r="I57" s="168">
        <v>34.998952000000003</v>
      </c>
      <c r="J57" s="168">
        <v>21.073147000000002</v>
      </c>
      <c r="K57" s="168">
        <v>3.2663010000000003</v>
      </c>
      <c r="L57" s="168">
        <v>818.42001200000004</v>
      </c>
      <c r="M57" s="168">
        <v>46.048146000000003</v>
      </c>
      <c r="N57" s="168">
        <v>489.28807699999999</v>
      </c>
      <c r="O57" s="168">
        <v>365.50816500000002</v>
      </c>
      <c r="P57" s="168">
        <v>21.094749</v>
      </c>
      <c r="Q57" s="168">
        <v>49.673844000000003</v>
      </c>
      <c r="R57" s="168">
        <v>96.315711000000007</v>
      </c>
      <c r="S57" s="168">
        <v>51.725648</v>
      </c>
      <c r="U57" s="79" t="s">
        <v>543</v>
      </c>
    </row>
    <row r="58" spans="1:21" x14ac:dyDescent="0.25">
      <c r="B58" s="79" t="s">
        <v>346</v>
      </c>
      <c r="C58" s="168">
        <v>69.061922999999993</v>
      </c>
      <c r="D58" s="168">
        <v>94.378014000000007</v>
      </c>
      <c r="E58" s="168">
        <v>56.286477999999995</v>
      </c>
      <c r="F58" s="168">
        <v>67.681545999999997</v>
      </c>
      <c r="G58" s="168">
        <v>57.461337</v>
      </c>
      <c r="H58" s="168">
        <v>57.984412000000006</v>
      </c>
      <c r="I58" s="168">
        <v>49.580638999999998</v>
      </c>
      <c r="J58" s="168">
        <v>28.325364</v>
      </c>
      <c r="K58" s="168">
        <v>2.0944970000000001</v>
      </c>
      <c r="L58" s="168">
        <v>996.53096800000026</v>
      </c>
      <c r="M58" s="168">
        <v>73.380672000000004</v>
      </c>
      <c r="N58" s="168">
        <v>401.30456099999992</v>
      </c>
      <c r="O58" s="168">
        <v>426.09495700000002</v>
      </c>
      <c r="P58" s="168">
        <v>24.812487999999998</v>
      </c>
      <c r="Q58" s="168">
        <v>65.413224999999997</v>
      </c>
      <c r="R58" s="168">
        <v>111.587627</v>
      </c>
      <c r="S58" s="168">
        <v>61.647789000000003</v>
      </c>
      <c r="U58" s="79" t="s">
        <v>544</v>
      </c>
    </row>
    <row r="59" spans="1:21" x14ac:dyDescent="0.25">
      <c r="B59" s="79" t="s">
        <v>347</v>
      </c>
      <c r="C59" s="168">
        <v>64.53530099999999</v>
      </c>
      <c r="D59" s="168">
        <v>101.228533</v>
      </c>
      <c r="E59" s="168">
        <v>57.360405</v>
      </c>
      <c r="F59" s="168">
        <v>71.481671000000006</v>
      </c>
      <c r="G59" s="168">
        <v>59.684472</v>
      </c>
      <c r="H59" s="168">
        <v>65.987547000000006</v>
      </c>
      <c r="I59" s="168">
        <v>49.351381000000003</v>
      </c>
      <c r="J59" s="168">
        <v>27.837204</v>
      </c>
      <c r="K59" s="168">
        <v>3.4928600000000003</v>
      </c>
      <c r="L59" s="168">
        <v>632.27623300000005</v>
      </c>
      <c r="M59" s="168">
        <v>44.834518999999993</v>
      </c>
      <c r="N59" s="168">
        <v>215.89842699999991</v>
      </c>
      <c r="O59" s="168">
        <v>363.24537399999997</v>
      </c>
      <c r="P59" s="168">
        <v>25.171582999999998</v>
      </c>
      <c r="Q59" s="168">
        <v>76.039600000000007</v>
      </c>
      <c r="R59" s="168">
        <v>130.39931100000001</v>
      </c>
      <c r="S59" s="168">
        <v>61.863002999999999</v>
      </c>
      <c r="U59" s="79" t="s">
        <v>545</v>
      </c>
    </row>
    <row r="60" spans="1:21" x14ac:dyDescent="0.25">
      <c r="B60" s="79" t="s">
        <v>348</v>
      </c>
      <c r="C60" s="168">
        <v>46.226227000000002</v>
      </c>
      <c r="D60" s="168">
        <v>98.538324999999986</v>
      </c>
      <c r="E60" s="168">
        <v>50.820084999999999</v>
      </c>
      <c r="F60" s="168">
        <v>58.675457999999999</v>
      </c>
      <c r="G60" s="168">
        <v>58.135663000000001</v>
      </c>
      <c r="H60" s="168">
        <v>50.511600999999999</v>
      </c>
      <c r="I60" s="168">
        <v>45.072859000000001</v>
      </c>
      <c r="J60" s="168">
        <v>23.925469999999997</v>
      </c>
      <c r="K60" s="168">
        <v>1.4581729999999999</v>
      </c>
      <c r="L60" s="168">
        <v>581.37948099999994</v>
      </c>
      <c r="M60" s="168">
        <v>81.569213999999988</v>
      </c>
      <c r="N60" s="168">
        <v>195.82018400000001</v>
      </c>
      <c r="O60" s="168">
        <v>294.610657</v>
      </c>
      <c r="P60" s="168">
        <v>28.024483000000004</v>
      </c>
      <c r="Q60" s="168">
        <v>59.027380000000001</v>
      </c>
      <c r="R60" s="168">
        <v>110.09227300000001</v>
      </c>
      <c r="S60" s="168">
        <v>53.025911999999998</v>
      </c>
      <c r="U60" s="79" t="s">
        <v>546</v>
      </c>
    </row>
    <row r="61" spans="1:21" x14ac:dyDescent="0.25"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U61" s="79" t="s">
        <v>547</v>
      </c>
    </row>
    <row r="62" spans="1:21" x14ac:dyDescent="0.25"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</row>
    <row r="63" spans="1:21" x14ac:dyDescent="0.25">
      <c r="C63" s="168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</row>
    <row r="64" spans="1:21" x14ac:dyDescent="0.25">
      <c r="C64" s="168"/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</row>
    <row r="65" spans="1:21" s="187" customFormat="1" ht="27" customHeight="1" thickBot="1" x14ac:dyDescent="0.3">
      <c r="A65" s="247" t="s">
        <v>716</v>
      </c>
      <c r="B65" s="247"/>
      <c r="C65" s="247"/>
      <c r="D65" s="247"/>
      <c r="E65" s="247"/>
      <c r="F65" s="247"/>
      <c r="G65" s="247"/>
      <c r="H65" s="247"/>
      <c r="I65" s="247"/>
      <c r="J65" s="247"/>
      <c r="K65" s="247"/>
      <c r="L65" s="247"/>
      <c r="M65" s="247"/>
      <c r="N65" s="247"/>
      <c r="O65" s="247"/>
      <c r="P65" s="247"/>
      <c r="Q65" s="247"/>
      <c r="R65" s="247"/>
      <c r="S65" s="247"/>
      <c r="T65" s="247"/>
      <c r="U65" s="247"/>
    </row>
    <row r="66" spans="1:21" s="170" customFormat="1" ht="11.25" customHeight="1" thickBot="1" x14ac:dyDescent="0.3">
      <c r="A66" s="206" t="s">
        <v>162</v>
      </c>
      <c r="B66" s="206" t="s">
        <v>163</v>
      </c>
      <c r="C66" s="244" t="s">
        <v>715</v>
      </c>
      <c r="D66" s="245"/>
      <c r="E66" s="245"/>
      <c r="F66" s="245"/>
      <c r="G66" s="245"/>
      <c r="H66" s="245"/>
      <c r="I66" s="245"/>
      <c r="J66" s="245"/>
      <c r="K66" s="245"/>
      <c r="L66" s="245"/>
      <c r="M66" s="245"/>
      <c r="N66" s="245"/>
      <c r="O66" s="245"/>
      <c r="P66" s="245"/>
      <c r="Q66" s="245"/>
      <c r="R66" s="245"/>
      <c r="S66" s="246"/>
      <c r="T66" s="206" t="s">
        <v>533</v>
      </c>
      <c r="U66" s="206" t="s">
        <v>520</v>
      </c>
    </row>
    <row r="67" spans="1:21" ht="20.25" customHeight="1" thickBot="1" x14ac:dyDescent="0.3">
      <c r="A67" s="207"/>
      <c r="B67" s="207"/>
      <c r="C67" s="188">
        <v>35</v>
      </c>
      <c r="D67" s="188">
        <v>36</v>
      </c>
      <c r="E67" s="188">
        <v>37</v>
      </c>
      <c r="F67" s="188">
        <v>38</v>
      </c>
      <c r="G67" s="188">
        <v>39</v>
      </c>
      <c r="H67" s="188">
        <v>40</v>
      </c>
      <c r="I67" s="188">
        <v>41</v>
      </c>
      <c r="J67" s="188">
        <v>42</v>
      </c>
      <c r="K67" s="188">
        <v>43</v>
      </c>
      <c r="L67" s="188">
        <v>44</v>
      </c>
      <c r="M67" s="188">
        <v>45</v>
      </c>
      <c r="N67" s="188">
        <v>46</v>
      </c>
      <c r="O67" s="188">
        <v>47</v>
      </c>
      <c r="P67" s="188">
        <v>48</v>
      </c>
      <c r="Q67" s="188">
        <v>49</v>
      </c>
      <c r="R67" s="188">
        <v>50</v>
      </c>
      <c r="S67" s="188">
        <v>51</v>
      </c>
      <c r="T67" s="207"/>
      <c r="U67" s="207"/>
    </row>
    <row r="68" spans="1:21" x14ac:dyDescent="0.25">
      <c r="A68" s="166">
        <v>2024</v>
      </c>
      <c r="B68" s="79" t="s">
        <v>338</v>
      </c>
      <c r="C68" s="168">
        <v>12.640711</v>
      </c>
      <c r="D68" s="168">
        <v>3.0821700000000001</v>
      </c>
      <c r="E68" s="168">
        <v>2.1022590000000001</v>
      </c>
      <c r="F68" s="168">
        <v>147.46987100000001</v>
      </c>
      <c r="G68" s="168">
        <v>363.44014700000002</v>
      </c>
      <c r="H68" s="168">
        <v>95.563348999999988</v>
      </c>
      <c r="I68" s="168">
        <v>20.990806000000003</v>
      </c>
      <c r="J68" s="168">
        <v>50.051752000000008</v>
      </c>
      <c r="K68" s="168">
        <v>1.0501480000000001</v>
      </c>
      <c r="L68" s="168">
        <v>104.48455899999999</v>
      </c>
      <c r="M68" s="168">
        <v>16.642146</v>
      </c>
      <c r="N68" s="168">
        <v>1.0328930000000001</v>
      </c>
      <c r="O68" s="168">
        <v>4.5036159999999992</v>
      </c>
      <c r="P68" s="168">
        <v>105.151574</v>
      </c>
      <c r="Q68" s="168">
        <v>14.312731999999997</v>
      </c>
      <c r="R68" s="168">
        <v>0.75675100000000006</v>
      </c>
      <c r="S68" s="168">
        <v>8.3759049999999995</v>
      </c>
      <c r="T68" s="166">
        <v>2024</v>
      </c>
      <c r="U68" s="79" t="s">
        <v>536</v>
      </c>
    </row>
    <row r="69" spans="1:21" x14ac:dyDescent="0.25">
      <c r="B69" s="79" t="s">
        <v>339</v>
      </c>
      <c r="C69" s="168">
        <v>13.287587</v>
      </c>
      <c r="D69" s="168">
        <v>3.2038889999999998</v>
      </c>
      <c r="E69" s="168">
        <v>1.8298299999999998</v>
      </c>
      <c r="F69" s="168">
        <v>154.81041000000002</v>
      </c>
      <c r="G69" s="168">
        <v>371.10338900000005</v>
      </c>
      <c r="H69" s="168">
        <v>99.414698999999985</v>
      </c>
      <c r="I69" s="168">
        <v>22.584325</v>
      </c>
      <c r="J69" s="168">
        <v>45.742349000000004</v>
      </c>
      <c r="K69" s="168">
        <v>1.137942</v>
      </c>
      <c r="L69" s="168">
        <v>108.45875299999997</v>
      </c>
      <c r="M69" s="168">
        <v>14.641003</v>
      </c>
      <c r="N69" s="168">
        <v>0.97040400000000004</v>
      </c>
      <c r="O69" s="168">
        <v>10.929084</v>
      </c>
      <c r="P69" s="168">
        <v>110.88746700000002</v>
      </c>
      <c r="Q69" s="168">
        <v>14.454823000000001</v>
      </c>
      <c r="R69" s="168">
        <v>1.026327</v>
      </c>
      <c r="S69" s="168">
        <v>8.1385620000000003</v>
      </c>
      <c r="U69" s="79" t="s">
        <v>537</v>
      </c>
    </row>
    <row r="70" spans="1:21" x14ac:dyDescent="0.25">
      <c r="B70" s="79" t="s">
        <v>340</v>
      </c>
      <c r="C70" s="168">
        <v>13.471029</v>
      </c>
      <c r="D70" s="168">
        <v>2.1832549999999999</v>
      </c>
      <c r="E70" s="168">
        <v>2.3139129999999999</v>
      </c>
      <c r="F70" s="168">
        <v>153.04745199999999</v>
      </c>
      <c r="G70" s="168">
        <v>376.52005699999995</v>
      </c>
      <c r="H70" s="168">
        <v>99.736142999999984</v>
      </c>
      <c r="I70" s="168">
        <v>23.181820000000005</v>
      </c>
      <c r="J70" s="168">
        <v>45.065117999999998</v>
      </c>
      <c r="K70" s="168">
        <v>1.361294</v>
      </c>
      <c r="L70" s="168">
        <v>95.791123000000027</v>
      </c>
      <c r="M70" s="168">
        <v>12.938594</v>
      </c>
      <c r="N70" s="168">
        <v>1.180795</v>
      </c>
      <c r="O70" s="168">
        <v>8.5040049999999994</v>
      </c>
      <c r="P70" s="168">
        <v>106.15576299999999</v>
      </c>
      <c r="Q70" s="168">
        <v>14.461055</v>
      </c>
      <c r="R70" s="168">
        <v>1.078819</v>
      </c>
      <c r="S70" s="168">
        <v>11.052089</v>
      </c>
      <c r="U70" s="79" t="s">
        <v>538</v>
      </c>
    </row>
    <row r="71" spans="1:21" x14ac:dyDescent="0.25">
      <c r="B71" s="79" t="s">
        <v>341</v>
      </c>
      <c r="C71" s="168">
        <v>13.696484</v>
      </c>
      <c r="D71" s="168">
        <v>2.2733849999999998</v>
      </c>
      <c r="E71" s="168">
        <v>2.4104000000000001</v>
      </c>
      <c r="F71" s="168">
        <v>154.26704699999999</v>
      </c>
      <c r="G71" s="168">
        <v>417.23765200000008</v>
      </c>
      <c r="H71" s="168">
        <v>112.28077199999998</v>
      </c>
      <c r="I71" s="168">
        <v>29.101224000000002</v>
      </c>
      <c r="J71" s="168">
        <v>47.178971000000018</v>
      </c>
      <c r="K71" s="168">
        <v>1.549887</v>
      </c>
      <c r="L71" s="168">
        <v>115.25740600000002</v>
      </c>
      <c r="M71" s="168">
        <v>12.515315999999999</v>
      </c>
      <c r="N71" s="168">
        <v>1.535641</v>
      </c>
      <c r="O71" s="168">
        <v>13.781406</v>
      </c>
      <c r="P71" s="168">
        <v>120.34370899999999</v>
      </c>
      <c r="Q71" s="168">
        <v>13.892996999999999</v>
      </c>
      <c r="R71" s="168">
        <v>0.75171099999999991</v>
      </c>
      <c r="S71" s="168">
        <v>11.000717999999999</v>
      </c>
      <c r="U71" s="79" t="s">
        <v>539</v>
      </c>
    </row>
    <row r="72" spans="1:21" x14ac:dyDescent="0.25">
      <c r="B72" s="79" t="s">
        <v>342</v>
      </c>
      <c r="C72" s="168">
        <v>14.16254</v>
      </c>
      <c r="D72" s="168">
        <v>1.6150600000000002</v>
      </c>
      <c r="E72" s="168">
        <v>2.4375359999999997</v>
      </c>
      <c r="F72" s="168">
        <v>159.067858</v>
      </c>
      <c r="G72" s="168">
        <v>429.53024199999999</v>
      </c>
      <c r="H72" s="168">
        <v>105.11291800000001</v>
      </c>
      <c r="I72" s="168">
        <v>29.714798999999999</v>
      </c>
      <c r="J72" s="168">
        <v>53.717477000000002</v>
      </c>
      <c r="K72" s="168">
        <v>2.692358</v>
      </c>
      <c r="L72" s="168">
        <v>94.050034000000011</v>
      </c>
      <c r="M72" s="168">
        <v>18.689970000000002</v>
      </c>
      <c r="N72" s="168">
        <v>1.5097189999999998</v>
      </c>
      <c r="O72" s="168">
        <v>11.56964</v>
      </c>
      <c r="P72" s="168">
        <v>124.62855299999998</v>
      </c>
      <c r="Q72" s="168">
        <v>17.948249999999998</v>
      </c>
      <c r="R72" s="168">
        <v>0.79147600000000007</v>
      </c>
      <c r="S72" s="168">
        <v>13.998076000000001</v>
      </c>
      <c r="U72" s="79" t="s">
        <v>540</v>
      </c>
    </row>
    <row r="73" spans="1:21" x14ac:dyDescent="0.25">
      <c r="B73" s="79" t="s">
        <v>343</v>
      </c>
      <c r="C73" s="168">
        <v>14.461093999999999</v>
      </c>
      <c r="D73" s="168">
        <v>1.8944110000000001</v>
      </c>
      <c r="E73" s="168">
        <v>2.346616</v>
      </c>
      <c r="F73" s="168">
        <v>143.82866799999999</v>
      </c>
      <c r="G73" s="168">
        <v>422.43817000000001</v>
      </c>
      <c r="H73" s="168">
        <v>99.720058000000009</v>
      </c>
      <c r="I73" s="168">
        <v>26.046706</v>
      </c>
      <c r="J73" s="168">
        <v>50.714071000000018</v>
      </c>
      <c r="K73" s="168">
        <v>1.7654939999999999</v>
      </c>
      <c r="L73" s="168">
        <v>99.824305999999979</v>
      </c>
      <c r="M73" s="168">
        <v>14.851676000000001</v>
      </c>
      <c r="N73" s="168">
        <v>0.87777300000000003</v>
      </c>
      <c r="O73" s="168">
        <v>11.897300999999999</v>
      </c>
      <c r="P73" s="168">
        <v>112.46495899999999</v>
      </c>
      <c r="Q73" s="168">
        <v>14.565418000000001</v>
      </c>
      <c r="R73" s="168">
        <v>0.65777099999999988</v>
      </c>
      <c r="S73" s="168">
        <v>11.115024</v>
      </c>
      <c r="U73" s="79" t="s">
        <v>541</v>
      </c>
    </row>
    <row r="74" spans="1:21" x14ac:dyDescent="0.25">
      <c r="B74" s="79" t="s">
        <v>344</v>
      </c>
      <c r="C74" s="168">
        <v>14.110402000000001</v>
      </c>
      <c r="D74" s="168">
        <v>2.2316830000000003</v>
      </c>
      <c r="E74" s="168">
        <v>2.2725689999999998</v>
      </c>
      <c r="F74" s="168">
        <v>142.47728800000002</v>
      </c>
      <c r="G74" s="168">
        <v>458.2756389999999</v>
      </c>
      <c r="H74" s="168">
        <v>109.50944099999998</v>
      </c>
      <c r="I74" s="168">
        <v>23.808191000000001</v>
      </c>
      <c r="J74" s="168">
        <v>60.06113400000001</v>
      </c>
      <c r="K74" s="168">
        <v>5.6031130000000005</v>
      </c>
      <c r="L74" s="168">
        <v>86.787850000000006</v>
      </c>
      <c r="M74" s="168">
        <v>31.604792</v>
      </c>
      <c r="N74" s="168">
        <v>1.4357950000000002</v>
      </c>
      <c r="O74" s="168">
        <v>6.8812990000000003</v>
      </c>
      <c r="P74" s="168">
        <v>131.31566600000002</v>
      </c>
      <c r="Q74" s="168">
        <v>17.188072999999999</v>
      </c>
      <c r="R74" s="168">
        <v>0.84010300000000004</v>
      </c>
      <c r="S74" s="168">
        <v>13.239545</v>
      </c>
      <c r="U74" s="79" t="s">
        <v>542</v>
      </c>
    </row>
    <row r="75" spans="1:21" x14ac:dyDescent="0.25">
      <c r="B75" s="79" t="s">
        <v>345</v>
      </c>
      <c r="C75" s="168">
        <v>11.799172</v>
      </c>
      <c r="D75" s="168">
        <v>2.0509460000000002</v>
      </c>
      <c r="E75" s="168">
        <v>1.893556</v>
      </c>
      <c r="F75" s="168">
        <v>106.68592200000001</v>
      </c>
      <c r="G75" s="168">
        <v>328.084608</v>
      </c>
      <c r="H75" s="168">
        <v>82.527819999999991</v>
      </c>
      <c r="I75" s="168">
        <v>9.5748879999999996</v>
      </c>
      <c r="J75" s="168">
        <v>56.83350999999999</v>
      </c>
      <c r="K75" s="168">
        <v>3.3357589999999999</v>
      </c>
      <c r="L75" s="168">
        <v>72.791524999999979</v>
      </c>
      <c r="M75" s="168">
        <v>16.355983000000002</v>
      </c>
      <c r="N75" s="168">
        <v>1.2540200000000001</v>
      </c>
      <c r="O75" s="168">
        <v>10.087923999999999</v>
      </c>
      <c r="P75" s="168">
        <v>97.286179000000004</v>
      </c>
      <c r="Q75" s="168">
        <v>16.407038</v>
      </c>
      <c r="R75" s="168">
        <v>0.44017999999999996</v>
      </c>
      <c r="S75" s="168">
        <v>5.3295340000000007</v>
      </c>
      <c r="U75" s="79" t="s">
        <v>543</v>
      </c>
    </row>
    <row r="76" spans="1:21" x14ac:dyDescent="0.25">
      <c r="B76" s="79" t="s">
        <v>346</v>
      </c>
      <c r="C76" s="168">
        <v>28.742008000000002</v>
      </c>
      <c r="D76" s="168">
        <v>2.7095250000000002</v>
      </c>
      <c r="E76" s="168">
        <v>2.2753639999999997</v>
      </c>
      <c r="F76" s="168">
        <v>141.123392</v>
      </c>
      <c r="G76" s="168">
        <v>407.28510600000004</v>
      </c>
      <c r="H76" s="168">
        <v>99.538493000000017</v>
      </c>
      <c r="I76" s="168">
        <v>21.932831000000004</v>
      </c>
      <c r="J76" s="168">
        <v>53.414505000000005</v>
      </c>
      <c r="K76" s="168">
        <v>4.9176819999999992</v>
      </c>
      <c r="L76" s="168">
        <v>85.820665999999989</v>
      </c>
      <c r="M76" s="168">
        <v>36.800297</v>
      </c>
      <c r="N76" s="168">
        <v>0.95638599999999996</v>
      </c>
      <c r="O76" s="168">
        <v>10.157722</v>
      </c>
      <c r="P76" s="168">
        <v>119.82843399999999</v>
      </c>
      <c r="Q76" s="168">
        <v>18.999241999999999</v>
      </c>
      <c r="R76" s="168">
        <v>0.542624</v>
      </c>
      <c r="S76" s="168">
        <v>9.8673179999999991</v>
      </c>
      <c r="U76" s="79" t="s">
        <v>544</v>
      </c>
    </row>
    <row r="77" spans="1:21" x14ac:dyDescent="0.25">
      <c r="B77" s="79" t="s">
        <v>347</v>
      </c>
      <c r="C77" s="168">
        <v>14.652739</v>
      </c>
      <c r="D77" s="168">
        <v>4.1683629999999994</v>
      </c>
      <c r="E77" s="168">
        <v>2.7476910000000001</v>
      </c>
      <c r="F77" s="168">
        <v>143.36419800000002</v>
      </c>
      <c r="G77" s="168">
        <v>429.8934960000002</v>
      </c>
      <c r="H77" s="168">
        <v>120.841769</v>
      </c>
      <c r="I77" s="168">
        <v>31.771053999999996</v>
      </c>
      <c r="J77" s="168">
        <v>52.864457000000016</v>
      </c>
      <c r="K77" s="168">
        <v>2.0507459999999997</v>
      </c>
      <c r="L77" s="168">
        <v>98.555379000000002</v>
      </c>
      <c r="M77" s="168">
        <v>20.002223000000001</v>
      </c>
      <c r="N77" s="168">
        <v>1.2181840000000002</v>
      </c>
      <c r="O77" s="168">
        <v>6.3079330000000002</v>
      </c>
      <c r="P77" s="168">
        <v>127.57533699999999</v>
      </c>
      <c r="Q77" s="168">
        <v>22.803536000000001</v>
      </c>
      <c r="R77" s="168">
        <v>0.77072900000000011</v>
      </c>
      <c r="S77" s="168">
        <v>12.421078999999999</v>
      </c>
      <c r="U77" s="79" t="s">
        <v>545</v>
      </c>
    </row>
    <row r="78" spans="1:21" x14ac:dyDescent="0.25">
      <c r="B78" s="79" t="s">
        <v>348</v>
      </c>
      <c r="C78" s="168">
        <v>13.941274</v>
      </c>
      <c r="D78" s="168">
        <v>3.1148180000000001</v>
      </c>
      <c r="E78" s="168">
        <v>3.109022</v>
      </c>
      <c r="F78" s="168">
        <v>137.21718299999998</v>
      </c>
      <c r="G78" s="168">
        <v>381.498966</v>
      </c>
      <c r="H78" s="168">
        <v>108.923247</v>
      </c>
      <c r="I78" s="168">
        <v>26.209101999999998</v>
      </c>
      <c r="J78" s="168">
        <v>54.444576000000019</v>
      </c>
      <c r="K78" s="168">
        <v>1.5781069999999999</v>
      </c>
      <c r="L78" s="168">
        <v>89.794287000000026</v>
      </c>
      <c r="M78" s="168">
        <v>12.914804999999999</v>
      </c>
      <c r="N78" s="168">
        <v>0.83434000000000008</v>
      </c>
      <c r="O78" s="168">
        <v>6.8218399999999999</v>
      </c>
      <c r="P78" s="168">
        <v>111.727115</v>
      </c>
      <c r="Q78" s="168">
        <v>20.286919000000001</v>
      </c>
      <c r="R78" s="168">
        <v>0.57938000000000001</v>
      </c>
      <c r="S78" s="168">
        <v>8.5596119999999996</v>
      </c>
      <c r="U78" s="79" t="s">
        <v>546</v>
      </c>
    </row>
    <row r="79" spans="1:21" x14ac:dyDescent="0.25">
      <c r="B79" s="79" t="s">
        <v>349</v>
      </c>
      <c r="C79" s="168">
        <v>12.0258</v>
      </c>
      <c r="D79" s="168">
        <v>3.0786220000000002</v>
      </c>
      <c r="E79" s="168">
        <v>2.5618509999999999</v>
      </c>
      <c r="F79" s="168">
        <v>112.13650999999999</v>
      </c>
      <c r="G79" s="168">
        <v>341.14582700000005</v>
      </c>
      <c r="H79" s="168">
        <v>98.472524000000021</v>
      </c>
      <c r="I79" s="168">
        <v>16.659575</v>
      </c>
      <c r="J79" s="168">
        <v>55.706513000000001</v>
      </c>
      <c r="K79" s="168">
        <v>1.1332310000000001</v>
      </c>
      <c r="L79" s="168">
        <v>83.266966999999994</v>
      </c>
      <c r="M79" s="168">
        <v>11.950081000000001</v>
      </c>
      <c r="N79" s="168">
        <v>0.80206300000000008</v>
      </c>
      <c r="O79" s="168">
        <v>9.0392329999999994</v>
      </c>
      <c r="P79" s="168">
        <v>97.753765999999999</v>
      </c>
      <c r="Q79" s="168">
        <v>19.623013</v>
      </c>
      <c r="R79" s="168">
        <v>0.56128600000000006</v>
      </c>
      <c r="S79" s="168">
        <v>6.6523620000000001</v>
      </c>
      <c r="U79" s="79" t="s">
        <v>547</v>
      </c>
    </row>
    <row r="80" spans="1:21" x14ac:dyDescent="0.25">
      <c r="C80" s="168"/>
      <c r="D80" s="168"/>
      <c r="E80" s="168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9"/>
      <c r="Q80" s="169"/>
      <c r="R80" s="169"/>
      <c r="S80" s="169"/>
    </row>
    <row r="81" spans="1:21" x14ac:dyDescent="0.25">
      <c r="A81" s="166">
        <v>2025</v>
      </c>
      <c r="B81" s="79" t="s">
        <v>338</v>
      </c>
      <c r="C81" s="168">
        <v>13.098693000000001</v>
      </c>
      <c r="D81" s="168">
        <v>2.1909960000000002</v>
      </c>
      <c r="E81" s="168">
        <v>2.5358429999999998</v>
      </c>
      <c r="F81" s="168">
        <v>153.13575499999999</v>
      </c>
      <c r="G81" s="168">
        <v>378.59458399999988</v>
      </c>
      <c r="H81" s="168">
        <v>95.151651999999999</v>
      </c>
      <c r="I81" s="168">
        <v>23.340866999999999</v>
      </c>
      <c r="J81" s="168">
        <v>54.808158000000006</v>
      </c>
      <c r="K81" s="168">
        <v>0.54495499999999997</v>
      </c>
      <c r="L81" s="168">
        <v>91.459783999999999</v>
      </c>
      <c r="M81" s="168">
        <v>10.180997</v>
      </c>
      <c r="N81" s="168">
        <v>1.259363</v>
      </c>
      <c r="O81" s="168">
        <v>9.2359720000000003</v>
      </c>
      <c r="P81" s="168">
        <v>108.64791500000001</v>
      </c>
      <c r="Q81" s="168">
        <v>17.741259999999997</v>
      </c>
      <c r="R81" s="168">
        <v>0.99141000000000001</v>
      </c>
      <c r="S81" s="168">
        <v>7.2412180000000008</v>
      </c>
      <c r="T81" s="166">
        <v>2025</v>
      </c>
      <c r="U81" s="79" t="s">
        <v>536</v>
      </c>
    </row>
    <row r="82" spans="1:21" x14ac:dyDescent="0.25">
      <c r="B82" s="79" t="s">
        <v>339</v>
      </c>
      <c r="C82" s="168">
        <v>12.447239999999999</v>
      </c>
      <c r="D82" s="168">
        <v>3.6885000000000003</v>
      </c>
      <c r="E82" s="168">
        <v>2.4662710000000003</v>
      </c>
      <c r="F82" s="168">
        <v>161.429866</v>
      </c>
      <c r="G82" s="168">
        <v>412.36729600000001</v>
      </c>
      <c r="H82" s="168">
        <v>114.81673700000005</v>
      </c>
      <c r="I82" s="168">
        <v>24.735302999999998</v>
      </c>
      <c r="J82" s="168">
        <v>52.378493999999996</v>
      </c>
      <c r="K82" s="168">
        <v>1.935349</v>
      </c>
      <c r="L82" s="168">
        <v>127.29460800000001</v>
      </c>
      <c r="M82" s="168">
        <v>13.222125999999999</v>
      </c>
      <c r="N82" s="168">
        <v>0.94404399999999999</v>
      </c>
      <c r="O82" s="168">
        <v>12.367467</v>
      </c>
      <c r="P82" s="168">
        <v>115.126339</v>
      </c>
      <c r="Q82" s="168">
        <v>16.291886999999999</v>
      </c>
      <c r="R82" s="168">
        <v>0.97605600000000003</v>
      </c>
      <c r="S82" s="168">
        <v>10.461931</v>
      </c>
      <c r="U82" s="79" t="s">
        <v>537</v>
      </c>
    </row>
    <row r="83" spans="1:21" x14ac:dyDescent="0.25">
      <c r="B83" s="79" t="s">
        <v>340</v>
      </c>
      <c r="C83" s="168">
        <v>13.408064</v>
      </c>
      <c r="D83" s="168">
        <v>2.1907290000000001</v>
      </c>
      <c r="E83" s="168">
        <v>2.6749269999999998</v>
      </c>
      <c r="F83" s="168">
        <v>171.11953</v>
      </c>
      <c r="G83" s="168">
        <v>416.61965600000002</v>
      </c>
      <c r="H83" s="168">
        <v>114.33163699999997</v>
      </c>
      <c r="I83" s="168">
        <v>25.003862999999999</v>
      </c>
      <c r="J83" s="168">
        <v>46.201684999999998</v>
      </c>
      <c r="K83" s="168">
        <v>1.207179</v>
      </c>
      <c r="L83" s="168">
        <v>86.69860700000001</v>
      </c>
      <c r="M83" s="168">
        <v>16.162434999999999</v>
      </c>
      <c r="N83" s="168">
        <v>1.2911140000000001</v>
      </c>
      <c r="O83" s="168">
        <v>9.3703089999999989</v>
      </c>
      <c r="P83" s="168">
        <v>117.26784099999999</v>
      </c>
      <c r="Q83" s="168">
        <v>17.215137000000002</v>
      </c>
      <c r="R83" s="168">
        <v>1.415659</v>
      </c>
      <c r="S83" s="168">
        <v>10.695074000000002</v>
      </c>
      <c r="U83" s="79" t="s">
        <v>538</v>
      </c>
    </row>
    <row r="84" spans="1:21" x14ac:dyDescent="0.25">
      <c r="B84" s="79" t="s">
        <v>341</v>
      </c>
      <c r="C84" s="168">
        <v>13.962171</v>
      </c>
      <c r="D84" s="168">
        <v>2.427632</v>
      </c>
      <c r="E84" s="168">
        <v>2.8981219999999999</v>
      </c>
      <c r="F84" s="168">
        <v>153.001791</v>
      </c>
      <c r="G84" s="168">
        <v>417.75829300000004</v>
      </c>
      <c r="H84" s="168">
        <v>104.20620199999999</v>
      </c>
      <c r="I84" s="168">
        <v>26.604227999999996</v>
      </c>
      <c r="J84" s="168">
        <v>45.582821999999986</v>
      </c>
      <c r="K84" s="168">
        <v>0.80658699999999994</v>
      </c>
      <c r="L84" s="168">
        <v>105.829449</v>
      </c>
      <c r="M84" s="168">
        <v>14.055066</v>
      </c>
      <c r="N84" s="168">
        <v>1.378071</v>
      </c>
      <c r="O84" s="168">
        <v>6.1770269999999998</v>
      </c>
      <c r="P84" s="168">
        <v>118.92819899999999</v>
      </c>
      <c r="Q84" s="168">
        <v>15.527142999999999</v>
      </c>
      <c r="R84" s="168">
        <v>1.2996159999999999</v>
      </c>
      <c r="S84" s="168">
        <v>12.404494999999999</v>
      </c>
      <c r="U84" s="79" t="s">
        <v>539</v>
      </c>
    </row>
    <row r="85" spans="1:21" x14ac:dyDescent="0.25">
      <c r="B85" s="79" t="s">
        <v>342</v>
      </c>
      <c r="C85" s="168">
        <v>14.695138999999999</v>
      </c>
      <c r="D85" s="168">
        <v>1.554881</v>
      </c>
      <c r="E85" s="168">
        <v>2.973287</v>
      </c>
      <c r="F85" s="168">
        <v>162.08981399999999</v>
      </c>
      <c r="G85" s="168">
        <v>446.98479199999997</v>
      </c>
      <c r="H85" s="168">
        <v>120.03980200000005</v>
      </c>
      <c r="I85" s="168">
        <v>29.104938000000001</v>
      </c>
      <c r="J85" s="168">
        <v>49.536730999999996</v>
      </c>
      <c r="K85" s="168">
        <v>1.2345739999999998</v>
      </c>
      <c r="L85" s="168">
        <v>109.06649900000002</v>
      </c>
      <c r="M85" s="168">
        <v>14.047144999999999</v>
      </c>
      <c r="N85" s="168">
        <v>1.4298229999999998</v>
      </c>
      <c r="O85" s="168">
        <v>8.9926399999999997</v>
      </c>
      <c r="P85" s="168">
        <v>124.14216099999999</v>
      </c>
      <c r="Q85" s="168">
        <v>18.338174000000002</v>
      </c>
      <c r="R85" s="168">
        <v>1.01084</v>
      </c>
      <c r="S85" s="168">
        <v>14.018732999999999</v>
      </c>
      <c r="U85" s="79" t="s">
        <v>540</v>
      </c>
    </row>
    <row r="86" spans="1:21" x14ac:dyDescent="0.25">
      <c r="B86" s="79" t="s">
        <v>343</v>
      </c>
      <c r="C86" s="168">
        <v>16.130849000000001</v>
      </c>
      <c r="D86" s="168">
        <v>2.4235689999999996</v>
      </c>
      <c r="E86" s="168">
        <v>3.1178549999999996</v>
      </c>
      <c r="F86" s="168">
        <v>143.31594899999999</v>
      </c>
      <c r="G86" s="168">
        <v>421.91161800000015</v>
      </c>
      <c r="H86" s="168">
        <v>109.67916899999999</v>
      </c>
      <c r="I86" s="168">
        <v>24.729562000000005</v>
      </c>
      <c r="J86" s="168">
        <v>54.656229999999972</v>
      </c>
      <c r="K86" s="168">
        <v>1.113964</v>
      </c>
      <c r="L86" s="168">
        <v>106.51822400000003</v>
      </c>
      <c r="M86" s="168">
        <v>18.576294000000001</v>
      </c>
      <c r="N86" s="168">
        <v>1.137745</v>
      </c>
      <c r="O86" s="168">
        <v>12.150437999999999</v>
      </c>
      <c r="P86" s="168">
        <v>122.22247299999998</v>
      </c>
      <c r="Q86" s="168">
        <v>17.863700999999999</v>
      </c>
      <c r="R86" s="168">
        <v>0.54895100000000008</v>
      </c>
      <c r="S86" s="168">
        <v>11.892662999999999</v>
      </c>
      <c r="U86" s="79" t="s">
        <v>541</v>
      </c>
    </row>
    <row r="87" spans="1:21" x14ac:dyDescent="0.25">
      <c r="B87" s="79" t="s">
        <v>344</v>
      </c>
      <c r="C87" s="168">
        <v>18.637909999999998</v>
      </c>
      <c r="D87" s="168">
        <v>2.7934230000000002</v>
      </c>
      <c r="E87" s="168">
        <v>3.2437839999999998</v>
      </c>
      <c r="F87" s="168">
        <v>148.85053200000002</v>
      </c>
      <c r="G87" s="168">
        <v>449.88667999999996</v>
      </c>
      <c r="H87" s="168">
        <v>112.17863</v>
      </c>
      <c r="I87" s="168">
        <v>25.267012999999999</v>
      </c>
      <c r="J87" s="168">
        <v>57.342185999999984</v>
      </c>
      <c r="K87" s="168">
        <v>6.3361619999999998</v>
      </c>
      <c r="L87" s="168">
        <v>102.32990100000001</v>
      </c>
      <c r="M87" s="168">
        <v>19.210504</v>
      </c>
      <c r="N87" s="168">
        <v>1.5574730000000001</v>
      </c>
      <c r="O87" s="168">
        <v>5.9623900000000001</v>
      </c>
      <c r="P87" s="168">
        <v>136.57684</v>
      </c>
      <c r="Q87" s="168">
        <v>20.075949000000001</v>
      </c>
      <c r="R87" s="168">
        <v>0.85711999999999999</v>
      </c>
      <c r="S87" s="168">
        <v>11.410647999999998</v>
      </c>
      <c r="U87" s="79" t="s">
        <v>542</v>
      </c>
    </row>
    <row r="88" spans="1:21" x14ac:dyDescent="0.25">
      <c r="B88" s="79" t="s">
        <v>345</v>
      </c>
      <c r="C88" s="168">
        <v>16.56006</v>
      </c>
      <c r="D88" s="168">
        <v>1.857256</v>
      </c>
      <c r="E88" s="168">
        <v>2.3272020000000002</v>
      </c>
      <c r="F88" s="168">
        <v>116.964797</v>
      </c>
      <c r="G88" s="168">
        <v>326.47968600000002</v>
      </c>
      <c r="H88" s="168">
        <v>84.512018999999981</v>
      </c>
      <c r="I88" s="168">
        <v>8.254918</v>
      </c>
      <c r="J88" s="168">
        <v>50.491860999999979</v>
      </c>
      <c r="K88" s="168">
        <v>4.3410010000000003</v>
      </c>
      <c r="L88" s="168">
        <v>63.743662999999984</v>
      </c>
      <c r="M88" s="168">
        <v>14.325373000000001</v>
      </c>
      <c r="N88" s="168">
        <v>0.98440899999999987</v>
      </c>
      <c r="O88" s="168">
        <v>9.1758430000000004</v>
      </c>
      <c r="P88" s="168">
        <v>102.45089700000001</v>
      </c>
      <c r="Q88" s="168">
        <v>16.658142999999999</v>
      </c>
      <c r="R88" s="168">
        <v>0.43230799999999997</v>
      </c>
      <c r="S88" s="168">
        <v>5.0112900000000007</v>
      </c>
      <c r="U88" s="79" t="s">
        <v>543</v>
      </c>
    </row>
    <row r="89" spans="1:21" x14ac:dyDescent="0.25">
      <c r="B89" s="79" t="s">
        <v>346</v>
      </c>
      <c r="C89" s="168">
        <v>21.395308999999997</v>
      </c>
      <c r="D89" s="168">
        <v>2.0245770000000003</v>
      </c>
      <c r="E89" s="168">
        <v>3.1565309999999998</v>
      </c>
      <c r="F89" s="168">
        <v>142.640435</v>
      </c>
      <c r="G89" s="168">
        <v>410.22407400000014</v>
      </c>
      <c r="H89" s="168">
        <v>106.79084300000001</v>
      </c>
      <c r="I89" s="168">
        <v>22.788164000000002</v>
      </c>
      <c r="J89" s="168">
        <v>55.332537000000016</v>
      </c>
      <c r="K89" s="168">
        <v>6.1364859999999997</v>
      </c>
      <c r="L89" s="168">
        <v>89.407263</v>
      </c>
      <c r="M89" s="168">
        <v>23.573069</v>
      </c>
      <c r="N89" s="168">
        <v>1.09091</v>
      </c>
      <c r="O89" s="168">
        <v>12.376073999999999</v>
      </c>
      <c r="P89" s="168">
        <v>124.49091099999998</v>
      </c>
      <c r="Q89" s="168">
        <v>19.803940999999998</v>
      </c>
      <c r="R89" s="168">
        <v>0.69147000000000003</v>
      </c>
      <c r="S89" s="168">
        <v>11.378409</v>
      </c>
      <c r="U89" s="79" t="s">
        <v>544</v>
      </c>
    </row>
    <row r="90" spans="1:21" x14ac:dyDescent="0.25">
      <c r="B90" s="79" t="s">
        <v>347</v>
      </c>
      <c r="C90" s="168">
        <v>22.378541999999999</v>
      </c>
      <c r="D90" s="168">
        <v>3.0708959999999998</v>
      </c>
      <c r="E90" s="168">
        <v>3.1562730000000001</v>
      </c>
      <c r="F90" s="168">
        <v>159.473296</v>
      </c>
      <c r="G90" s="168">
        <v>417.39172000000002</v>
      </c>
      <c r="H90" s="168">
        <v>116.77259000000001</v>
      </c>
      <c r="I90" s="168">
        <v>26.213453999999999</v>
      </c>
      <c r="J90" s="168">
        <v>59.699804999999991</v>
      </c>
      <c r="K90" s="168">
        <v>6.99329</v>
      </c>
      <c r="L90" s="168">
        <v>107.569772</v>
      </c>
      <c r="M90" s="168">
        <v>19.371178</v>
      </c>
      <c r="N90" s="168">
        <v>0.85346299999999997</v>
      </c>
      <c r="O90" s="168">
        <v>10.600581000000002</v>
      </c>
      <c r="P90" s="168">
        <v>125.174752</v>
      </c>
      <c r="Q90" s="168">
        <v>21.593500999999996</v>
      </c>
      <c r="R90" s="168">
        <v>0.83993099999999998</v>
      </c>
      <c r="S90" s="168">
        <v>12.092268000000001</v>
      </c>
      <c r="U90" s="79" t="s">
        <v>545</v>
      </c>
    </row>
    <row r="91" spans="1:21" x14ac:dyDescent="0.25">
      <c r="B91" s="79" t="s">
        <v>348</v>
      </c>
      <c r="C91" s="168">
        <v>18.325025000000004</v>
      </c>
      <c r="D91" s="168">
        <v>2.463025</v>
      </c>
      <c r="E91" s="168">
        <v>3.201425</v>
      </c>
      <c r="F91" s="168">
        <v>140.93565599999999</v>
      </c>
      <c r="G91" s="168">
        <v>353.33764400000001</v>
      </c>
      <c r="H91" s="168">
        <v>98.888713000000024</v>
      </c>
      <c r="I91" s="168">
        <v>19.437602000000002</v>
      </c>
      <c r="J91" s="168">
        <v>53.580505000000002</v>
      </c>
      <c r="K91" s="168">
        <v>6.26919</v>
      </c>
      <c r="L91" s="168">
        <v>98.662012000000004</v>
      </c>
      <c r="M91" s="168">
        <v>12.050402000000002</v>
      </c>
      <c r="N91" s="168">
        <v>0.71094000000000013</v>
      </c>
      <c r="O91" s="168">
        <v>5.6298450000000004</v>
      </c>
      <c r="P91" s="168">
        <v>116.218582</v>
      </c>
      <c r="Q91" s="168">
        <v>20.873349999999999</v>
      </c>
      <c r="R91" s="168">
        <v>0.67714799999999997</v>
      </c>
      <c r="S91" s="168">
        <v>8.4364749999999997</v>
      </c>
      <c r="U91" s="79" t="s">
        <v>546</v>
      </c>
    </row>
    <row r="92" spans="1:21" x14ac:dyDescent="0.25">
      <c r="B92" s="79" t="s">
        <v>349</v>
      </c>
      <c r="C92" s="168"/>
      <c r="D92" s="168"/>
      <c r="E92" s="168"/>
      <c r="F92" s="168"/>
      <c r="G92" s="168"/>
      <c r="H92" s="168"/>
      <c r="I92" s="168"/>
      <c r="J92" s="168"/>
      <c r="K92" s="168"/>
      <c r="L92" s="168"/>
      <c r="M92" s="168"/>
      <c r="N92" s="168"/>
      <c r="O92" s="168"/>
      <c r="P92" s="168"/>
      <c r="Q92" s="168"/>
      <c r="R92" s="168"/>
      <c r="S92" s="168"/>
      <c r="U92" s="79" t="s">
        <v>547</v>
      </c>
    </row>
    <row r="93" spans="1:21" x14ac:dyDescent="0.25"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168"/>
      <c r="N93" s="168"/>
      <c r="O93" s="168"/>
    </row>
    <row r="94" spans="1:21" x14ac:dyDescent="0.25"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</row>
    <row r="95" spans="1:21" x14ac:dyDescent="0.25"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</row>
    <row r="96" spans="1:21" s="187" customFormat="1" ht="27" customHeight="1" thickBot="1" x14ac:dyDescent="0.3">
      <c r="A96" s="247" t="s">
        <v>716</v>
      </c>
      <c r="B96" s="247"/>
      <c r="C96" s="247"/>
      <c r="D96" s="247"/>
      <c r="E96" s="247"/>
      <c r="F96" s="247"/>
      <c r="G96" s="247"/>
      <c r="H96" s="247"/>
      <c r="I96" s="247"/>
      <c r="J96" s="247"/>
      <c r="K96" s="247"/>
      <c r="L96" s="247"/>
      <c r="M96" s="247"/>
      <c r="N96" s="247"/>
      <c r="O96" s="247"/>
      <c r="P96" s="247"/>
      <c r="Q96" s="247"/>
      <c r="R96" s="247"/>
      <c r="S96" s="247"/>
      <c r="T96" s="247"/>
      <c r="U96" s="247"/>
    </row>
    <row r="97" spans="1:21" s="170" customFormat="1" ht="11.25" customHeight="1" thickBot="1" x14ac:dyDescent="0.3">
      <c r="A97" s="206" t="s">
        <v>162</v>
      </c>
      <c r="B97" s="206" t="s">
        <v>163</v>
      </c>
      <c r="C97" s="244" t="s">
        <v>715</v>
      </c>
      <c r="D97" s="245"/>
      <c r="E97" s="245"/>
      <c r="F97" s="245"/>
      <c r="G97" s="245"/>
      <c r="H97" s="245"/>
      <c r="I97" s="245"/>
      <c r="J97" s="245"/>
      <c r="K97" s="245"/>
      <c r="L97" s="245"/>
      <c r="M97" s="245"/>
      <c r="N97" s="245"/>
      <c r="O97" s="245"/>
      <c r="P97" s="245"/>
      <c r="Q97" s="245"/>
      <c r="R97" s="245"/>
      <c r="S97" s="246"/>
      <c r="T97" s="206" t="s">
        <v>533</v>
      </c>
      <c r="U97" s="206" t="s">
        <v>520</v>
      </c>
    </row>
    <row r="98" spans="1:21" ht="20.25" customHeight="1" thickBot="1" x14ac:dyDescent="0.3">
      <c r="A98" s="207"/>
      <c r="B98" s="207"/>
      <c r="C98" s="188">
        <v>52</v>
      </c>
      <c r="D98" s="188">
        <v>53</v>
      </c>
      <c r="E98" s="188">
        <v>54</v>
      </c>
      <c r="F98" s="188">
        <v>55</v>
      </c>
      <c r="G98" s="188">
        <v>56</v>
      </c>
      <c r="H98" s="188">
        <v>57</v>
      </c>
      <c r="I98" s="188">
        <v>58</v>
      </c>
      <c r="J98" s="188">
        <v>59</v>
      </c>
      <c r="K98" s="188">
        <v>60</v>
      </c>
      <c r="L98" s="188">
        <v>61</v>
      </c>
      <c r="M98" s="188">
        <v>62</v>
      </c>
      <c r="N98" s="188">
        <v>63</v>
      </c>
      <c r="O98" s="188">
        <v>64</v>
      </c>
      <c r="P98" s="188">
        <v>65</v>
      </c>
      <c r="Q98" s="188">
        <v>66</v>
      </c>
      <c r="R98" s="188">
        <v>67</v>
      </c>
      <c r="S98" s="188">
        <v>68</v>
      </c>
      <c r="T98" s="207"/>
      <c r="U98" s="207"/>
    </row>
    <row r="99" spans="1:21" x14ac:dyDescent="0.25">
      <c r="A99" s="166">
        <v>2024</v>
      </c>
      <c r="B99" s="79" t="s">
        <v>338</v>
      </c>
      <c r="C99" s="168">
        <v>38.596404</v>
      </c>
      <c r="D99" s="168">
        <v>7.2591960000000002</v>
      </c>
      <c r="E99" s="168">
        <v>27.527107999999995</v>
      </c>
      <c r="F99" s="168">
        <v>15.817192000000002</v>
      </c>
      <c r="G99" s="168">
        <v>10.478944000000002</v>
      </c>
      <c r="H99" s="168">
        <v>5.678782</v>
      </c>
      <c r="I99" s="168">
        <v>4.0367720000000009</v>
      </c>
      <c r="J99" s="168">
        <v>11.125037000000001</v>
      </c>
      <c r="K99" s="168">
        <v>8.384919</v>
      </c>
      <c r="L99" s="168">
        <v>131.72879800000001</v>
      </c>
      <c r="M99" s="168">
        <v>121.22158499999999</v>
      </c>
      <c r="N99" s="168">
        <v>18.768795999999991</v>
      </c>
      <c r="O99" s="168">
        <v>76.575649999999996</v>
      </c>
      <c r="P99" s="168">
        <v>4.5524009999999997</v>
      </c>
      <c r="Q99" s="168">
        <v>1.7461959999999999</v>
      </c>
      <c r="R99" s="168">
        <v>1.524049</v>
      </c>
      <c r="S99" s="168">
        <v>27.842340999999998</v>
      </c>
      <c r="T99" s="166">
        <v>2024</v>
      </c>
      <c r="U99" s="79" t="s">
        <v>536</v>
      </c>
    </row>
    <row r="100" spans="1:21" x14ac:dyDescent="0.25">
      <c r="B100" s="79" t="s">
        <v>339</v>
      </c>
      <c r="C100" s="168">
        <v>33.558158000000006</v>
      </c>
      <c r="D100" s="168">
        <v>10.362711000000001</v>
      </c>
      <c r="E100" s="168">
        <v>27.306559000000011</v>
      </c>
      <c r="F100" s="168">
        <v>14.746076000000002</v>
      </c>
      <c r="G100" s="168">
        <v>10.107534000000001</v>
      </c>
      <c r="H100" s="168">
        <v>6.2618029999999996</v>
      </c>
      <c r="I100" s="168">
        <v>4.2594089999999998</v>
      </c>
      <c r="J100" s="168">
        <v>14.143312999999999</v>
      </c>
      <c r="K100" s="168">
        <v>8.9361300000000004</v>
      </c>
      <c r="L100" s="168">
        <v>112.90533199999996</v>
      </c>
      <c r="M100" s="168">
        <v>103.81154500000001</v>
      </c>
      <c r="N100" s="168">
        <v>19.474449000000003</v>
      </c>
      <c r="O100" s="168">
        <v>80.631007000000025</v>
      </c>
      <c r="P100" s="168">
        <v>4.4133080000000007</v>
      </c>
      <c r="Q100" s="168">
        <v>2.4830480000000001</v>
      </c>
      <c r="R100" s="168">
        <v>1.732092</v>
      </c>
      <c r="S100" s="168">
        <v>28.078717000000001</v>
      </c>
      <c r="U100" s="79" t="s">
        <v>537</v>
      </c>
    </row>
    <row r="101" spans="1:21" x14ac:dyDescent="0.25">
      <c r="B101" s="79" t="s">
        <v>340</v>
      </c>
      <c r="C101" s="168">
        <v>37.879708000000036</v>
      </c>
      <c r="D101" s="168">
        <v>7.3182530000000003</v>
      </c>
      <c r="E101" s="168">
        <v>32.198222000000001</v>
      </c>
      <c r="F101" s="168">
        <v>15.618861000000003</v>
      </c>
      <c r="G101" s="168">
        <v>12.783370999999999</v>
      </c>
      <c r="H101" s="168">
        <v>6.3780169999999989</v>
      </c>
      <c r="I101" s="168">
        <v>4.1557339999999998</v>
      </c>
      <c r="J101" s="168">
        <v>13.973554999999999</v>
      </c>
      <c r="K101" s="168">
        <v>9.8859019999999997</v>
      </c>
      <c r="L101" s="168">
        <v>108.09204999999999</v>
      </c>
      <c r="M101" s="168">
        <v>114.20570100000006</v>
      </c>
      <c r="N101" s="168">
        <v>20.147562000000004</v>
      </c>
      <c r="O101" s="168">
        <v>78.78542800000001</v>
      </c>
      <c r="P101" s="168">
        <v>4.8201409999999996</v>
      </c>
      <c r="Q101" s="168">
        <v>3.418269</v>
      </c>
      <c r="R101" s="168">
        <v>2.0050340000000002</v>
      </c>
      <c r="S101" s="168">
        <v>28.135979999999996</v>
      </c>
      <c r="U101" s="79" t="s">
        <v>538</v>
      </c>
    </row>
    <row r="102" spans="1:21" x14ac:dyDescent="0.25">
      <c r="B102" s="79" t="s">
        <v>341</v>
      </c>
      <c r="C102" s="168">
        <v>59.792158999999984</v>
      </c>
      <c r="D102" s="168">
        <v>9.2391019999999973</v>
      </c>
      <c r="E102" s="168">
        <v>30.509113000000006</v>
      </c>
      <c r="F102" s="168">
        <v>25.615733000000002</v>
      </c>
      <c r="G102" s="168">
        <v>12.977507000000001</v>
      </c>
      <c r="H102" s="168">
        <v>7.2819929999999999</v>
      </c>
      <c r="I102" s="168">
        <v>5.203974999999998</v>
      </c>
      <c r="J102" s="168">
        <v>13.293019000000001</v>
      </c>
      <c r="K102" s="168">
        <v>11.292614</v>
      </c>
      <c r="L102" s="168">
        <v>109.45710900000003</v>
      </c>
      <c r="M102" s="168">
        <v>123.48393199999997</v>
      </c>
      <c r="N102" s="168">
        <v>24.165483999999999</v>
      </c>
      <c r="O102" s="168">
        <v>82.261277000000021</v>
      </c>
      <c r="P102" s="168">
        <v>5.3126029999999993</v>
      </c>
      <c r="Q102" s="168">
        <v>3.5631489999999992</v>
      </c>
      <c r="R102" s="168">
        <v>1.7832029999999999</v>
      </c>
      <c r="S102" s="168">
        <v>27.850817999999997</v>
      </c>
      <c r="U102" s="79" t="s">
        <v>539</v>
      </c>
    </row>
    <row r="103" spans="1:21" x14ac:dyDescent="0.25">
      <c r="B103" s="79" t="s">
        <v>342</v>
      </c>
      <c r="C103" s="168">
        <v>61.546983000000004</v>
      </c>
      <c r="D103" s="168">
        <v>9.9930780000000006</v>
      </c>
      <c r="E103" s="168">
        <v>32.622549999999983</v>
      </c>
      <c r="F103" s="168">
        <v>23.855233999999996</v>
      </c>
      <c r="G103" s="168">
        <v>13.098388</v>
      </c>
      <c r="H103" s="168">
        <v>7.0462609999999994</v>
      </c>
      <c r="I103" s="168">
        <v>5.1278890000000006</v>
      </c>
      <c r="J103" s="168">
        <v>12.628580000000001</v>
      </c>
      <c r="K103" s="168">
        <v>10.803598000000001</v>
      </c>
      <c r="L103" s="168">
        <v>111.38367400000004</v>
      </c>
      <c r="M103" s="168">
        <v>116.14823999999997</v>
      </c>
      <c r="N103" s="168">
        <v>25.218717999999999</v>
      </c>
      <c r="O103" s="168">
        <v>80.740290999999999</v>
      </c>
      <c r="P103" s="168">
        <v>5.2870559999999998</v>
      </c>
      <c r="Q103" s="168">
        <v>2.9494920000000002</v>
      </c>
      <c r="R103" s="168">
        <v>1.7829840000000001</v>
      </c>
      <c r="S103" s="168">
        <v>29.386417999999999</v>
      </c>
      <c r="U103" s="79" t="s">
        <v>540</v>
      </c>
    </row>
    <row r="104" spans="1:21" x14ac:dyDescent="0.25">
      <c r="B104" s="79" t="s">
        <v>343</v>
      </c>
      <c r="C104" s="168">
        <v>51.242186999999987</v>
      </c>
      <c r="D104" s="168">
        <v>7.9024249999999991</v>
      </c>
      <c r="E104" s="168">
        <v>28.873470999999995</v>
      </c>
      <c r="F104" s="168">
        <v>18.387853</v>
      </c>
      <c r="G104" s="168">
        <v>11.436836000000001</v>
      </c>
      <c r="H104" s="168">
        <v>7.491219000000001</v>
      </c>
      <c r="I104" s="168">
        <v>5.4232279999999999</v>
      </c>
      <c r="J104" s="168">
        <v>12.757834000000001</v>
      </c>
      <c r="K104" s="168">
        <v>10.498353000000002</v>
      </c>
      <c r="L104" s="168">
        <v>107.29324199999999</v>
      </c>
      <c r="M104" s="168">
        <v>107.44299800000002</v>
      </c>
      <c r="N104" s="168">
        <v>22.871559000000001</v>
      </c>
      <c r="O104" s="168">
        <v>70.295793999999987</v>
      </c>
      <c r="P104" s="168">
        <v>4.8888679999999995</v>
      </c>
      <c r="Q104" s="168">
        <v>1.9329370000000001</v>
      </c>
      <c r="R104" s="168">
        <v>2.1667219999999991</v>
      </c>
      <c r="S104" s="168">
        <v>27.839465000000001</v>
      </c>
      <c r="U104" s="79" t="s">
        <v>541</v>
      </c>
    </row>
    <row r="105" spans="1:21" x14ac:dyDescent="0.25">
      <c r="B105" s="79" t="s">
        <v>344</v>
      </c>
      <c r="C105" s="168">
        <v>51.893087000000008</v>
      </c>
      <c r="D105" s="168">
        <v>5.8323350000000005</v>
      </c>
      <c r="E105" s="168">
        <v>32.109318999999999</v>
      </c>
      <c r="F105" s="168">
        <v>22.313596000000004</v>
      </c>
      <c r="G105" s="168">
        <v>12.662633</v>
      </c>
      <c r="H105" s="168">
        <v>8.6542480000000008</v>
      </c>
      <c r="I105" s="168">
        <v>5.2105820000000005</v>
      </c>
      <c r="J105" s="168">
        <v>15.512434999999998</v>
      </c>
      <c r="K105" s="168">
        <v>10.850781000000001</v>
      </c>
      <c r="L105" s="168">
        <v>140.09853000000004</v>
      </c>
      <c r="M105" s="168">
        <v>130.67930199999998</v>
      </c>
      <c r="N105" s="168">
        <v>28.105019000000002</v>
      </c>
      <c r="O105" s="168">
        <v>94.239828000000017</v>
      </c>
      <c r="P105" s="168">
        <v>6.1779149999999996</v>
      </c>
      <c r="Q105" s="168">
        <v>1.4466070000000002</v>
      </c>
      <c r="R105" s="168">
        <v>3.2433869999999994</v>
      </c>
      <c r="S105" s="168">
        <v>29.134135999999998</v>
      </c>
      <c r="U105" s="79" t="s">
        <v>542</v>
      </c>
    </row>
    <row r="106" spans="1:21" x14ac:dyDescent="0.25">
      <c r="B106" s="79" t="s">
        <v>345</v>
      </c>
      <c r="C106" s="168">
        <v>21.502306000000008</v>
      </c>
      <c r="D106" s="168">
        <v>4.9349279999999993</v>
      </c>
      <c r="E106" s="168">
        <v>21.671010999999993</v>
      </c>
      <c r="F106" s="168">
        <v>13.776994000000004</v>
      </c>
      <c r="G106" s="168">
        <v>6.7636069999999995</v>
      </c>
      <c r="H106" s="168">
        <v>6.5361089999999997</v>
      </c>
      <c r="I106" s="168">
        <v>3.1088059999999995</v>
      </c>
      <c r="J106" s="168">
        <v>8.9570489999999996</v>
      </c>
      <c r="K106" s="168">
        <v>6.8393000000000015</v>
      </c>
      <c r="L106" s="168">
        <v>138.42515500000002</v>
      </c>
      <c r="M106" s="168">
        <v>121.17899299999999</v>
      </c>
      <c r="N106" s="168">
        <v>25.914317</v>
      </c>
      <c r="O106" s="168">
        <v>86.371983999999969</v>
      </c>
      <c r="P106" s="168">
        <v>4.4229310000000002</v>
      </c>
      <c r="Q106" s="168">
        <v>1.5162430000000002</v>
      </c>
      <c r="R106" s="168">
        <v>2.574376</v>
      </c>
      <c r="S106" s="168">
        <v>20.523232999999998</v>
      </c>
      <c r="U106" s="79" t="s">
        <v>543</v>
      </c>
    </row>
    <row r="107" spans="1:21" x14ac:dyDescent="0.25">
      <c r="B107" s="79" t="s">
        <v>346</v>
      </c>
      <c r="C107" s="168">
        <v>50.992433999999975</v>
      </c>
      <c r="D107" s="168">
        <v>6.8795350000000006</v>
      </c>
      <c r="E107" s="168">
        <v>32.599410000000006</v>
      </c>
      <c r="F107" s="168">
        <v>20.605863999999997</v>
      </c>
      <c r="G107" s="168">
        <v>11.348261000000001</v>
      </c>
      <c r="H107" s="168">
        <v>8.0153789999999994</v>
      </c>
      <c r="I107" s="168">
        <v>5.4194489999999993</v>
      </c>
      <c r="J107" s="168">
        <v>12.90194</v>
      </c>
      <c r="K107" s="168">
        <v>10.587586000000002</v>
      </c>
      <c r="L107" s="168">
        <v>144.19628600000001</v>
      </c>
      <c r="M107" s="168">
        <v>123.93635699999997</v>
      </c>
      <c r="N107" s="168">
        <v>28.093001000000001</v>
      </c>
      <c r="O107" s="168">
        <v>86.37130599999999</v>
      </c>
      <c r="P107" s="168">
        <v>5.1399729999999995</v>
      </c>
      <c r="Q107" s="168">
        <v>2.0175120000000004</v>
      </c>
      <c r="R107" s="168">
        <v>3.0806470000000012</v>
      </c>
      <c r="S107" s="168">
        <v>26.989403999999997</v>
      </c>
      <c r="U107" s="79" t="s">
        <v>544</v>
      </c>
    </row>
    <row r="108" spans="1:21" x14ac:dyDescent="0.25">
      <c r="B108" s="79" t="s">
        <v>347</v>
      </c>
      <c r="C108" s="168">
        <v>54.796832999999978</v>
      </c>
      <c r="D108" s="168">
        <v>8.6523079999999997</v>
      </c>
      <c r="E108" s="168">
        <v>31.775742999999991</v>
      </c>
      <c r="F108" s="168">
        <v>23.93198000000001</v>
      </c>
      <c r="G108" s="168">
        <v>13.236242999999998</v>
      </c>
      <c r="H108" s="168">
        <v>8.1622810000000001</v>
      </c>
      <c r="I108" s="168">
        <v>6.3887399999999994</v>
      </c>
      <c r="J108" s="168">
        <v>15.004938000000003</v>
      </c>
      <c r="K108" s="168">
        <v>14.476912000000002</v>
      </c>
      <c r="L108" s="168">
        <v>159.83428200000003</v>
      </c>
      <c r="M108" s="168">
        <v>141.67551600000002</v>
      </c>
      <c r="N108" s="168">
        <v>30.063888000000006</v>
      </c>
      <c r="O108" s="168">
        <v>90.83128099999999</v>
      </c>
      <c r="P108" s="168">
        <v>5.5949740000000006</v>
      </c>
      <c r="Q108" s="168">
        <v>3.8071670000000006</v>
      </c>
      <c r="R108" s="168">
        <v>2.8470530000000003</v>
      </c>
      <c r="S108" s="168">
        <v>34.914576000000004</v>
      </c>
      <c r="U108" s="79" t="s">
        <v>545</v>
      </c>
    </row>
    <row r="109" spans="1:21" x14ac:dyDescent="0.25">
      <c r="B109" s="79" t="s">
        <v>348</v>
      </c>
      <c r="C109" s="168">
        <v>45.652678000000023</v>
      </c>
      <c r="D109" s="168">
        <v>8.1198760000000014</v>
      </c>
      <c r="E109" s="168">
        <v>26.32771000000001</v>
      </c>
      <c r="F109" s="168">
        <v>18.263483999999998</v>
      </c>
      <c r="G109" s="168">
        <v>10.891680000000001</v>
      </c>
      <c r="H109" s="168">
        <v>6.5646459999999998</v>
      </c>
      <c r="I109" s="168">
        <v>4.6821089999999996</v>
      </c>
      <c r="J109" s="168">
        <v>12.151114</v>
      </c>
      <c r="K109" s="168">
        <v>9.8395080000000021</v>
      </c>
      <c r="L109" s="168">
        <v>147.46768700000001</v>
      </c>
      <c r="M109" s="168">
        <v>117.47828500000003</v>
      </c>
      <c r="N109" s="168">
        <v>27.32036500000001</v>
      </c>
      <c r="O109" s="168">
        <v>80.643111000000019</v>
      </c>
      <c r="P109" s="168">
        <v>5.2324140000000003</v>
      </c>
      <c r="Q109" s="168">
        <v>2.3811890000000004</v>
      </c>
      <c r="R109" s="168">
        <v>1.9109229999999999</v>
      </c>
      <c r="S109" s="168">
        <v>30.010065000000001</v>
      </c>
      <c r="U109" s="79" t="s">
        <v>546</v>
      </c>
    </row>
    <row r="110" spans="1:21" x14ac:dyDescent="0.25">
      <c r="B110" s="79" t="s">
        <v>349</v>
      </c>
      <c r="C110" s="168">
        <v>32.348603999999973</v>
      </c>
      <c r="D110" s="168">
        <v>9.1894779999999994</v>
      </c>
      <c r="E110" s="168">
        <v>20.888955999999993</v>
      </c>
      <c r="F110" s="168">
        <v>16.449413999999997</v>
      </c>
      <c r="G110" s="168">
        <v>8.5576399999999992</v>
      </c>
      <c r="H110" s="168">
        <v>6.7310169999999996</v>
      </c>
      <c r="I110" s="168">
        <v>4.0250209999999997</v>
      </c>
      <c r="J110" s="168">
        <v>9.1555110000000006</v>
      </c>
      <c r="K110" s="168">
        <v>8.1652109999999993</v>
      </c>
      <c r="L110" s="168">
        <v>175.49256100000005</v>
      </c>
      <c r="M110" s="168">
        <v>133.50796100000002</v>
      </c>
      <c r="N110" s="168">
        <v>23.843844999999998</v>
      </c>
      <c r="O110" s="168">
        <v>81.082518000000007</v>
      </c>
      <c r="P110" s="168">
        <v>5.7267580000000002</v>
      </c>
      <c r="Q110" s="168">
        <v>2.2346710000000001</v>
      </c>
      <c r="R110" s="168">
        <v>2.6633519999999997</v>
      </c>
      <c r="S110" s="168">
        <v>25.794552000000003</v>
      </c>
      <c r="U110" s="79" t="s">
        <v>547</v>
      </c>
    </row>
    <row r="111" spans="1:21" x14ac:dyDescent="0.25">
      <c r="C111" s="168"/>
      <c r="D111" s="168"/>
      <c r="E111" s="168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9"/>
      <c r="Q111" s="169"/>
      <c r="R111" s="169"/>
      <c r="S111" s="169"/>
    </row>
    <row r="112" spans="1:21" x14ac:dyDescent="0.25">
      <c r="A112" s="166">
        <v>2025</v>
      </c>
      <c r="B112" s="79" t="s">
        <v>338</v>
      </c>
      <c r="C112" s="168">
        <v>45.430869999999992</v>
      </c>
      <c r="D112" s="168">
        <v>8.2970169999999968</v>
      </c>
      <c r="E112" s="168">
        <v>29.649819000000001</v>
      </c>
      <c r="F112" s="168">
        <v>18.371802000000006</v>
      </c>
      <c r="G112" s="168">
        <v>11.833038</v>
      </c>
      <c r="H112" s="168">
        <v>7.3540119999999991</v>
      </c>
      <c r="I112" s="168">
        <v>5.3692129999999993</v>
      </c>
      <c r="J112" s="168">
        <v>12.072144</v>
      </c>
      <c r="K112" s="168">
        <v>8.366574</v>
      </c>
      <c r="L112" s="168">
        <v>144.36512600000003</v>
      </c>
      <c r="M112" s="168">
        <v>139.63951</v>
      </c>
      <c r="N112" s="168">
        <v>22.418373999999993</v>
      </c>
      <c r="O112" s="168">
        <v>94.087267000000011</v>
      </c>
      <c r="P112" s="168">
        <v>4.5221749999999998</v>
      </c>
      <c r="Q112" s="168">
        <v>2.0233449999999999</v>
      </c>
      <c r="R112" s="168">
        <v>3.0672239999999995</v>
      </c>
      <c r="S112" s="168">
        <v>27.848717000000001</v>
      </c>
      <c r="T112" s="166">
        <v>2025</v>
      </c>
      <c r="U112" s="79" t="s">
        <v>536</v>
      </c>
    </row>
    <row r="113" spans="1:21" x14ac:dyDescent="0.25">
      <c r="B113" s="79" t="s">
        <v>339</v>
      </c>
      <c r="C113" s="168">
        <v>45.978530000000035</v>
      </c>
      <c r="D113" s="168">
        <v>12.408180999999999</v>
      </c>
      <c r="E113" s="168">
        <v>30.188096000000002</v>
      </c>
      <c r="F113" s="168">
        <v>22.530227000000004</v>
      </c>
      <c r="G113" s="168">
        <v>11.262760999999999</v>
      </c>
      <c r="H113" s="168">
        <v>8.7187099999999962</v>
      </c>
      <c r="I113" s="168">
        <v>4.9276330000000002</v>
      </c>
      <c r="J113" s="168">
        <v>14.557443999999995</v>
      </c>
      <c r="K113" s="168">
        <v>8.3793620000000004</v>
      </c>
      <c r="L113" s="168">
        <v>120.04444599999999</v>
      </c>
      <c r="M113" s="168">
        <v>118.51426299999999</v>
      </c>
      <c r="N113" s="168">
        <v>23.692526999999995</v>
      </c>
      <c r="O113" s="168">
        <v>86.545827000000017</v>
      </c>
      <c r="P113" s="168">
        <v>5.1891179999999988</v>
      </c>
      <c r="Q113" s="168">
        <v>3.0302600000000002</v>
      </c>
      <c r="R113" s="168">
        <v>2.5563579999999995</v>
      </c>
      <c r="S113" s="168">
        <v>27.133633</v>
      </c>
      <c r="U113" s="79" t="s">
        <v>537</v>
      </c>
    </row>
    <row r="114" spans="1:21" x14ac:dyDescent="0.25">
      <c r="B114" s="79" t="s">
        <v>340</v>
      </c>
      <c r="C114" s="168">
        <v>35.979952999999981</v>
      </c>
      <c r="D114" s="168">
        <v>7.7347649999999977</v>
      </c>
      <c r="E114" s="168">
        <v>32.476597000000005</v>
      </c>
      <c r="F114" s="168">
        <v>24.319676000000008</v>
      </c>
      <c r="G114" s="168">
        <v>11.476040999999999</v>
      </c>
      <c r="H114" s="168">
        <v>8.5348840000000017</v>
      </c>
      <c r="I114" s="168">
        <v>6.055121999999999</v>
      </c>
      <c r="J114" s="168">
        <v>11.371983999999998</v>
      </c>
      <c r="K114" s="168">
        <v>8.9795379999999962</v>
      </c>
      <c r="L114" s="168">
        <v>112.53019399999997</v>
      </c>
      <c r="M114" s="168">
        <v>127.73485400000007</v>
      </c>
      <c r="N114" s="168">
        <v>22.522475</v>
      </c>
      <c r="O114" s="168">
        <v>88.491183000000007</v>
      </c>
      <c r="P114" s="168">
        <v>5.476983999999999</v>
      </c>
      <c r="Q114" s="168">
        <v>3.281053</v>
      </c>
      <c r="R114" s="168">
        <v>2.0661199999999997</v>
      </c>
      <c r="S114" s="168">
        <v>30.020226999999998</v>
      </c>
      <c r="U114" s="79" t="s">
        <v>538</v>
      </c>
    </row>
    <row r="115" spans="1:21" x14ac:dyDescent="0.25">
      <c r="B115" s="79" t="s">
        <v>341</v>
      </c>
      <c r="C115" s="168">
        <v>48.535696999999956</v>
      </c>
      <c r="D115" s="168">
        <v>8.7473980000000005</v>
      </c>
      <c r="E115" s="168">
        <v>32.860639999999989</v>
      </c>
      <c r="F115" s="168">
        <v>22.699221999999999</v>
      </c>
      <c r="G115" s="168">
        <v>11.432956999999998</v>
      </c>
      <c r="H115" s="168">
        <v>8.3916649999999979</v>
      </c>
      <c r="I115" s="168">
        <v>5.9165510000000001</v>
      </c>
      <c r="J115" s="168">
        <v>13.407642000000001</v>
      </c>
      <c r="K115" s="168">
        <v>10.138399999999999</v>
      </c>
      <c r="L115" s="168">
        <v>113.32327499999997</v>
      </c>
      <c r="M115" s="168">
        <v>129.88655600000004</v>
      </c>
      <c r="N115" s="168">
        <v>23.320811000000003</v>
      </c>
      <c r="O115" s="168">
        <v>79.135474000000016</v>
      </c>
      <c r="P115" s="168">
        <v>4.6002589999999994</v>
      </c>
      <c r="Q115" s="168">
        <v>3.2665390000000003</v>
      </c>
      <c r="R115" s="168">
        <v>2.0926230000000001</v>
      </c>
      <c r="S115" s="168">
        <v>30.484442999999999</v>
      </c>
      <c r="U115" s="79" t="s">
        <v>539</v>
      </c>
    </row>
    <row r="116" spans="1:21" x14ac:dyDescent="0.25">
      <c r="B116" s="79" t="s">
        <v>342</v>
      </c>
      <c r="C116" s="168">
        <v>50.536375000000014</v>
      </c>
      <c r="D116" s="168">
        <v>10.152991</v>
      </c>
      <c r="E116" s="168">
        <v>34.415521999999996</v>
      </c>
      <c r="F116" s="168">
        <v>25.838168000000007</v>
      </c>
      <c r="G116" s="168">
        <v>13.066574999999998</v>
      </c>
      <c r="H116" s="168">
        <v>9.6231039999999997</v>
      </c>
      <c r="I116" s="168">
        <v>5.297777</v>
      </c>
      <c r="J116" s="168">
        <v>12.668305999999999</v>
      </c>
      <c r="K116" s="168">
        <v>11.994769000000002</v>
      </c>
      <c r="L116" s="168">
        <v>118.20301999999998</v>
      </c>
      <c r="M116" s="168">
        <v>121.02627899999999</v>
      </c>
      <c r="N116" s="168">
        <v>25.636280000000003</v>
      </c>
      <c r="O116" s="168">
        <v>89.783242999999999</v>
      </c>
      <c r="P116" s="168">
        <v>5.1728420000000002</v>
      </c>
      <c r="Q116" s="168">
        <v>2.9964110000000002</v>
      </c>
      <c r="R116" s="168">
        <v>1.9057989999999996</v>
      </c>
      <c r="S116" s="168">
        <v>30.777725</v>
      </c>
      <c r="U116" s="79" t="s">
        <v>540</v>
      </c>
    </row>
    <row r="117" spans="1:21" x14ac:dyDescent="0.25">
      <c r="B117" s="79" t="s">
        <v>343</v>
      </c>
      <c r="C117" s="168">
        <v>37.859964999999981</v>
      </c>
      <c r="D117" s="168">
        <v>7.796323000000001</v>
      </c>
      <c r="E117" s="168">
        <v>28.447601999999996</v>
      </c>
      <c r="F117" s="168">
        <v>26.034391999999997</v>
      </c>
      <c r="G117" s="168">
        <v>11.631349999999999</v>
      </c>
      <c r="H117" s="168">
        <v>8.772119</v>
      </c>
      <c r="I117" s="168">
        <v>4.8931090000000008</v>
      </c>
      <c r="J117" s="168">
        <v>12.916166</v>
      </c>
      <c r="K117" s="168">
        <v>11.638307000000001</v>
      </c>
      <c r="L117" s="168">
        <v>120.19466800000001</v>
      </c>
      <c r="M117" s="168">
        <v>115.509095</v>
      </c>
      <c r="N117" s="168">
        <v>26.497302000000005</v>
      </c>
      <c r="O117" s="168">
        <v>76.315801999999991</v>
      </c>
      <c r="P117" s="168">
        <v>5.9356379999999991</v>
      </c>
      <c r="Q117" s="168">
        <v>2.0065620000000002</v>
      </c>
      <c r="R117" s="168">
        <v>2.1201140000000005</v>
      </c>
      <c r="S117" s="168">
        <v>31.321352000000005</v>
      </c>
      <c r="U117" s="79" t="s">
        <v>541</v>
      </c>
    </row>
    <row r="118" spans="1:21" x14ac:dyDescent="0.25">
      <c r="B118" s="79" t="s">
        <v>344</v>
      </c>
      <c r="C118" s="168">
        <v>37.575019000000019</v>
      </c>
      <c r="D118" s="168">
        <v>5.1274100000000002</v>
      </c>
      <c r="E118" s="168">
        <v>32.291442999999994</v>
      </c>
      <c r="F118" s="168">
        <v>20.68303499999999</v>
      </c>
      <c r="G118" s="168">
        <v>12.878701</v>
      </c>
      <c r="H118" s="168">
        <v>8.1610230000000001</v>
      </c>
      <c r="I118" s="168">
        <v>5.2656140000000011</v>
      </c>
      <c r="J118" s="168">
        <v>15.667003000000001</v>
      </c>
      <c r="K118" s="168">
        <v>10.587757000000002</v>
      </c>
      <c r="L118" s="168">
        <v>144.23392599999997</v>
      </c>
      <c r="M118" s="168">
        <v>142.730557</v>
      </c>
      <c r="N118" s="168">
        <v>29.385081000000007</v>
      </c>
      <c r="O118" s="168">
        <v>102.89358899999999</v>
      </c>
      <c r="P118" s="168">
        <v>6.1388469999999993</v>
      </c>
      <c r="Q118" s="168">
        <v>2.6379400000000004</v>
      </c>
      <c r="R118" s="168">
        <v>2.7221890000000006</v>
      </c>
      <c r="S118" s="168">
        <v>32.185918000000001</v>
      </c>
      <c r="U118" s="79" t="s">
        <v>542</v>
      </c>
    </row>
    <row r="119" spans="1:21" x14ac:dyDescent="0.25">
      <c r="B119" s="79" t="s">
        <v>345</v>
      </c>
      <c r="C119" s="168">
        <v>20.461822999999992</v>
      </c>
      <c r="D119" s="168">
        <v>2.7133990000000008</v>
      </c>
      <c r="E119" s="168">
        <v>18.380416999999994</v>
      </c>
      <c r="F119" s="168">
        <v>11.414774000000001</v>
      </c>
      <c r="G119" s="168">
        <v>8.6007390000000008</v>
      </c>
      <c r="H119" s="168">
        <v>6.5429570000000004</v>
      </c>
      <c r="I119" s="168">
        <v>3.2820309999999999</v>
      </c>
      <c r="J119" s="168">
        <v>8.3610109999999995</v>
      </c>
      <c r="K119" s="168">
        <v>5.585198000000001</v>
      </c>
      <c r="L119" s="168">
        <v>137.50339700000001</v>
      </c>
      <c r="M119" s="168">
        <v>132.172371</v>
      </c>
      <c r="N119" s="168">
        <v>20.474850000000007</v>
      </c>
      <c r="O119" s="168">
        <v>94.763914999999969</v>
      </c>
      <c r="P119" s="168">
        <v>5.052499000000001</v>
      </c>
      <c r="Q119" s="168">
        <v>1.5170489999999999</v>
      </c>
      <c r="R119" s="168">
        <v>2.242645</v>
      </c>
      <c r="S119" s="168">
        <v>20.519780999999998</v>
      </c>
      <c r="U119" s="79" t="s">
        <v>543</v>
      </c>
    </row>
    <row r="120" spans="1:21" x14ac:dyDescent="0.25">
      <c r="B120" s="79" t="s">
        <v>346</v>
      </c>
      <c r="C120" s="168">
        <v>40.050401000000022</v>
      </c>
      <c r="D120" s="168">
        <v>4.2413530000000002</v>
      </c>
      <c r="E120" s="168">
        <v>29.25534900000001</v>
      </c>
      <c r="F120" s="168">
        <v>20.879750999999999</v>
      </c>
      <c r="G120" s="168">
        <v>11.245906</v>
      </c>
      <c r="H120" s="168">
        <v>7.8585600000000015</v>
      </c>
      <c r="I120" s="168">
        <v>5.2119449999999992</v>
      </c>
      <c r="J120" s="168">
        <v>15.631877999999997</v>
      </c>
      <c r="K120" s="168">
        <v>10.312530000000002</v>
      </c>
      <c r="L120" s="168">
        <v>154.70526900000013</v>
      </c>
      <c r="M120" s="168">
        <v>133.05181299999995</v>
      </c>
      <c r="N120" s="168">
        <v>25.773017999999993</v>
      </c>
      <c r="O120" s="168">
        <v>91.304839000000001</v>
      </c>
      <c r="P120" s="168">
        <v>4.8910370000000007</v>
      </c>
      <c r="Q120" s="168">
        <v>1.8779920000000003</v>
      </c>
      <c r="R120" s="168">
        <v>3.7454850000000013</v>
      </c>
      <c r="S120" s="168">
        <v>33.053396999999997</v>
      </c>
      <c r="U120" s="79" t="s">
        <v>544</v>
      </c>
    </row>
    <row r="121" spans="1:21" x14ac:dyDescent="0.25">
      <c r="B121" s="79" t="s">
        <v>347</v>
      </c>
      <c r="C121" s="168">
        <v>47.940878999999967</v>
      </c>
      <c r="D121" s="168">
        <v>7.776802</v>
      </c>
      <c r="E121" s="168">
        <v>31.81975700000001</v>
      </c>
      <c r="F121" s="168">
        <v>23.081314000000006</v>
      </c>
      <c r="G121" s="168">
        <v>13.42651</v>
      </c>
      <c r="H121" s="168">
        <v>9.8807749999999999</v>
      </c>
      <c r="I121" s="168">
        <v>5.7963979999999991</v>
      </c>
      <c r="J121" s="168">
        <v>12.981181000000003</v>
      </c>
      <c r="K121" s="168">
        <v>11.198533999999999</v>
      </c>
      <c r="L121" s="168">
        <v>163.03061700000006</v>
      </c>
      <c r="M121" s="168">
        <v>136.26845600000007</v>
      </c>
      <c r="N121" s="168">
        <v>24.744832000000009</v>
      </c>
      <c r="O121" s="168">
        <v>89.472888999999981</v>
      </c>
      <c r="P121" s="168">
        <v>5.8065449999999981</v>
      </c>
      <c r="Q121" s="168">
        <v>2.1114889999999997</v>
      </c>
      <c r="R121" s="168">
        <v>2.3975960000000001</v>
      </c>
      <c r="S121" s="168">
        <v>34.073884999999997</v>
      </c>
      <c r="U121" s="79" t="s">
        <v>545</v>
      </c>
    </row>
    <row r="122" spans="1:21" x14ac:dyDescent="0.25">
      <c r="B122" s="79" t="s">
        <v>348</v>
      </c>
      <c r="C122" s="168">
        <v>34.074632999999977</v>
      </c>
      <c r="D122" s="168">
        <v>8.245163999999999</v>
      </c>
      <c r="E122" s="168">
        <v>21.490502000000003</v>
      </c>
      <c r="F122" s="168">
        <v>15.785598000000002</v>
      </c>
      <c r="G122" s="168">
        <v>11.117265999999999</v>
      </c>
      <c r="H122" s="168">
        <v>7.8518840000000001</v>
      </c>
      <c r="I122" s="168">
        <v>4.634354000000001</v>
      </c>
      <c r="J122" s="168">
        <v>11.185679</v>
      </c>
      <c r="K122" s="168">
        <v>8.3697579999999991</v>
      </c>
      <c r="L122" s="168">
        <v>162.87560199999996</v>
      </c>
      <c r="M122" s="168">
        <v>125.122668</v>
      </c>
      <c r="N122" s="168">
        <v>25.069795999999997</v>
      </c>
      <c r="O122" s="168">
        <v>88.538471999999999</v>
      </c>
      <c r="P122" s="168">
        <v>4.8194470000000003</v>
      </c>
      <c r="Q122" s="168">
        <v>1.6515280000000001</v>
      </c>
      <c r="R122" s="168">
        <v>1.7318409999999997</v>
      </c>
      <c r="S122" s="168">
        <v>28.666511999999997</v>
      </c>
      <c r="U122" s="79" t="s">
        <v>546</v>
      </c>
    </row>
    <row r="123" spans="1:21" x14ac:dyDescent="0.25">
      <c r="B123" s="79" t="s">
        <v>349</v>
      </c>
      <c r="C123" s="168"/>
      <c r="D123" s="168"/>
      <c r="E123" s="168"/>
      <c r="F123" s="168"/>
      <c r="G123" s="168"/>
      <c r="H123" s="168"/>
      <c r="I123" s="168"/>
      <c r="J123" s="168"/>
      <c r="K123" s="168"/>
      <c r="L123" s="168"/>
      <c r="M123" s="168"/>
      <c r="N123" s="168"/>
      <c r="O123" s="168"/>
      <c r="P123" s="168"/>
      <c r="Q123" s="168"/>
      <c r="R123" s="168"/>
      <c r="S123" s="168"/>
      <c r="U123" s="79" t="s">
        <v>547</v>
      </c>
    </row>
    <row r="124" spans="1:21" x14ac:dyDescent="0.25">
      <c r="C124" s="168"/>
      <c r="D124" s="168"/>
      <c r="E124" s="168"/>
      <c r="F124" s="168"/>
      <c r="G124" s="168"/>
      <c r="H124" s="168"/>
      <c r="I124" s="168"/>
      <c r="J124" s="168"/>
      <c r="K124" s="168"/>
      <c r="L124" s="168"/>
      <c r="M124" s="168"/>
      <c r="N124" s="168"/>
      <c r="O124" s="168"/>
    </row>
    <row r="125" spans="1:21" x14ac:dyDescent="0.25"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168"/>
      <c r="N125" s="168"/>
      <c r="O125" s="168"/>
    </row>
    <row r="126" spans="1:21" x14ac:dyDescent="0.25"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</row>
    <row r="127" spans="1:21" s="187" customFormat="1" ht="27" customHeight="1" thickBot="1" x14ac:dyDescent="0.3">
      <c r="A127" s="247" t="s">
        <v>716</v>
      </c>
      <c r="B127" s="247"/>
      <c r="C127" s="247"/>
      <c r="D127" s="247"/>
      <c r="E127" s="247"/>
      <c r="F127" s="247"/>
      <c r="G127" s="247"/>
      <c r="H127" s="247"/>
      <c r="I127" s="247"/>
      <c r="J127" s="247"/>
      <c r="K127" s="247"/>
      <c r="L127" s="247"/>
      <c r="M127" s="247"/>
      <c r="N127" s="247"/>
      <c r="O127" s="247"/>
      <c r="P127" s="247"/>
      <c r="Q127" s="247"/>
      <c r="R127" s="247"/>
      <c r="S127" s="247"/>
      <c r="T127" s="247"/>
      <c r="U127" s="247"/>
    </row>
    <row r="128" spans="1:21" s="170" customFormat="1" ht="11.25" customHeight="1" thickBot="1" x14ac:dyDescent="0.3">
      <c r="A128" s="206" t="s">
        <v>162</v>
      </c>
      <c r="B128" s="206" t="s">
        <v>163</v>
      </c>
      <c r="C128" s="244" t="s">
        <v>715</v>
      </c>
      <c r="D128" s="245"/>
      <c r="E128" s="245"/>
      <c r="F128" s="245"/>
      <c r="G128" s="245"/>
      <c r="H128" s="245"/>
      <c r="I128" s="245"/>
      <c r="J128" s="245"/>
      <c r="K128" s="245"/>
      <c r="L128" s="245"/>
      <c r="M128" s="245"/>
      <c r="N128" s="245"/>
      <c r="O128" s="245"/>
      <c r="P128" s="245"/>
      <c r="Q128" s="245"/>
      <c r="R128" s="245"/>
      <c r="S128" s="246"/>
      <c r="T128" s="206" t="s">
        <v>533</v>
      </c>
      <c r="U128" s="206" t="s">
        <v>520</v>
      </c>
    </row>
    <row r="129" spans="1:21" ht="20.25" customHeight="1" thickBot="1" x14ac:dyDescent="0.3">
      <c r="A129" s="207"/>
      <c r="B129" s="207"/>
      <c r="C129" s="188">
        <v>69</v>
      </c>
      <c r="D129" s="188">
        <v>70</v>
      </c>
      <c r="E129" s="188">
        <v>71</v>
      </c>
      <c r="F129" s="188">
        <v>72</v>
      </c>
      <c r="G129" s="188">
        <v>73</v>
      </c>
      <c r="H129" s="188">
        <v>74</v>
      </c>
      <c r="I129" s="188">
        <v>75</v>
      </c>
      <c r="J129" s="188">
        <v>76</v>
      </c>
      <c r="K129" s="188">
        <v>78</v>
      </c>
      <c r="L129" s="188">
        <v>79</v>
      </c>
      <c r="M129" s="188">
        <v>80</v>
      </c>
      <c r="N129" s="188">
        <v>81</v>
      </c>
      <c r="O129" s="188">
        <v>82</v>
      </c>
      <c r="P129" s="188">
        <v>83</v>
      </c>
      <c r="Q129" s="188">
        <v>84</v>
      </c>
      <c r="R129" s="188">
        <v>85</v>
      </c>
      <c r="S129" s="188">
        <v>86</v>
      </c>
      <c r="T129" s="207"/>
      <c r="U129" s="207"/>
    </row>
    <row r="130" spans="1:21" x14ac:dyDescent="0.25">
      <c r="A130" s="166">
        <v>2024</v>
      </c>
      <c r="B130" s="79" t="s">
        <v>338</v>
      </c>
      <c r="C130" s="168">
        <v>24.576435</v>
      </c>
      <c r="D130" s="168">
        <v>57.649513999999996</v>
      </c>
      <c r="E130" s="168">
        <v>26.727778999999998</v>
      </c>
      <c r="F130" s="168">
        <v>334.19623899999988</v>
      </c>
      <c r="G130" s="168">
        <v>145.923877</v>
      </c>
      <c r="H130" s="168">
        <v>71.06878300000001</v>
      </c>
      <c r="I130" s="168">
        <v>1.19354</v>
      </c>
      <c r="J130" s="168">
        <v>88.379174000000006</v>
      </c>
      <c r="K130" s="168">
        <v>2.4592269999999998</v>
      </c>
      <c r="L130" s="168">
        <v>6.9483990000000002</v>
      </c>
      <c r="M130" s="168">
        <v>5.3228910000000003</v>
      </c>
      <c r="N130" s="168">
        <v>1.9796409999999998</v>
      </c>
      <c r="O130" s="168">
        <v>24.214695999999996</v>
      </c>
      <c r="P130" s="168">
        <v>50.864367000000001</v>
      </c>
      <c r="Q130" s="168">
        <v>701.17982200000006</v>
      </c>
      <c r="R130" s="168">
        <v>831.57371799999919</v>
      </c>
      <c r="S130" s="168">
        <v>19.228801999999998</v>
      </c>
      <c r="T130" s="166">
        <v>2024</v>
      </c>
      <c r="U130" s="79" t="s">
        <v>536</v>
      </c>
    </row>
    <row r="131" spans="1:21" x14ac:dyDescent="0.25">
      <c r="B131" s="79" t="s">
        <v>339</v>
      </c>
      <c r="C131" s="168">
        <v>22.674289000000002</v>
      </c>
      <c r="D131" s="168">
        <v>56.550196999999997</v>
      </c>
      <c r="E131" s="168">
        <v>26.735558000000001</v>
      </c>
      <c r="F131" s="168">
        <v>254.91601000000003</v>
      </c>
      <c r="G131" s="168">
        <v>151.30199299999998</v>
      </c>
      <c r="H131" s="168">
        <v>73.784043999999994</v>
      </c>
      <c r="I131" s="168">
        <v>1.8513569999999999</v>
      </c>
      <c r="J131" s="168">
        <v>105.83989899999999</v>
      </c>
      <c r="K131" s="168">
        <v>3.1004919999999996</v>
      </c>
      <c r="L131" s="168">
        <v>8.2419999999999991</v>
      </c>
      <c r="M131" s="168">
        <v>2.8318120000000002</v>
      </c>
      <c r="N131" s="168">
        <v>3.9852609999999999</v>
      </c>
      <c r="O131" s="168">
        <v>25.227341999999997</v>
      </c>
      <c r="P131" s="168">
        <v>52.810201999999997</v>
      </c>
      <c r="Q131" s="168">
        <v>767.20007100000009</v>
      </c>
      <c r="R131" s="168">
        <v>817.26605900000072</v>
      </c>
      <c r="S131" s="168">
        <v>6.3562090000000007</v>
      </c>
      <c r="U131" s="79" t="s">
        <v>537</v>
      </c>
    </row>
    <row r="132" spans="1:21" x14ac:dyDescent="0.25">
      <c r="B132" s="79" t="s">
        <v>340</v>
      </c>
      <c r="C132" s="168">
        <v>24.433613999999999</v>
      </c>
      <c r="D132" s="168">
        <v>54.903590000000001</v>
      </c>
      <c r="E132" s="168">
        <v>25.641148000000001</v>
      </c>
      <c r="F132" s="168">
        <v>256.81784399999998</v>
      </c>
      <c r="G132" s="168">
        <v>143.19893299999998</v>
      </c>
      <c r="H132" s="168">
        <v>75.059904000000003</v>
      </c>
      <c r="I132" s="168">
        <v>1.7486459999999999</v>
      </c>
      <c r="J132" s="168">
        <v>108.051314</v>
      </c>
      <c r="K132" s="168">
        <v>0.53576000000000001</v>
      </c>
      <c r="L132" s="168">
        <v>7.1284890000000001</v>
      </c>
      <c r="M132" s="168">
        <v>4.4923460000000004</v>
      </c>
      <c r="N132" s="168">
        <v>2.6444990000000002</v>
      </c>
      <c r="O132" s="168">
        <v>24.470813</v>
      </c>
      <c r="P132" s="168">
        <v>55.532811000000002</v>
      </c>
      <c r="Q132" s="168">
        <v>769.51545400000009</v>
      </c>
      <c r="R132" s="168">
        <v>829.0964190000002</v>
      </c>
      <c r="S132" s="168">
        <v>15.066301000000001</v>
      </c>
      <c r="U132" s="79" t="s">
        <v>538</v>
      </c>
    </row>
    <row r="133" spans="1:21" x14ac:dyDescent="0.25">
      <c r="B133" s="79" t="s">
        <v>341</v>
      </c>
      <c r="C133" s="168">
        <v>26.010982000000002</v>
      </c>
      <c r="D133" s="168">
        <v>57.695976000000009</v>
      </c>
      <c r="E133" s="168">
        <v>30.597502999999996</v>
      </c>
      <c r="F133" s="168">
        <v>388.63934600000005</v>
      </c>
      <c r="G133" s="168">
        <v>158.15245099999999</v>
      </c>
      <c r="H133" s="168">
        <v>81.771428</v>
      </c>
      <c r="I133" s="168">
        <v>2.2989169999999999</v>
      </c>
      <c r="J133" s="168">
        <v>114.72217000000001</v>
      </c>
      <c r="K133" s="168">
        <v>1.7819069999999999</v>
      </c>
      <c r="L133" s="168">
        <v>11.777937</v>
      </c>
      <c r="M133" s="168">
        <v>2.6234919999999997</v>
      </c>
      <c r="N133" s="168">
        <v>2.659745</v>
      </c>
      <c r="O133" s="168">
        <v>29.564593999999992</v>
      </c>
      <c r="P133" s="168">
        <v>59.981739000000005</v>
      </c>
      <c r="Q133" s="168">
        <v>779.29341999999997</v>
      </c>
      <c r="R133" s="168">
        <v>912.24874799999975</v>
      </c>
      <c r="S133" s="168">
        <v>11.733197000000001</v>
      </c>
      <c r="U133" s="79" t="s">
        <v>539</v>
      </c>
    </row>
    <row r="134" spans="1:21" x14ac:dyDescent="0.25">
      <c r="B134" s="79" t="s">
        <v>342</v>
      </c>
      <c r="C134" s="168">
        <v>26.034226</v>
      </c>
      <c r="D134" s="168">
        <v>55.283808999999998</v>
      </c>
      <c r="E134" s="168">
        <v>27.387900999999999</v>
      </c>
      <c r="F134" s="168">
        <v>294.61400600000002</v>
      </c>
      <c r="G134" s="168">
        <v>159.42131699999996</v>
      </c>
      <c r="H134" s="168">
        <v>86.155472000000003</v>
      </c>
      <c r="I134" s="168">
        <v>2.1870120000000002</v>
      </c>
      <c r="J134" s="168">
        <v>112.76270599999999</v>
      </c>
      <c r="K134" s="168">
        <v>3.0601889999999998</v>
      </c>
      <c r="L134" s="168">
        <v>8.9555819999999997</v>
      </c>
      <c r="M134" s="168">
        <v>5.2359749999999998</v>
      </c>
      <c r="N134" s="168">
        <v>2.3083880000000003</v>
      </c>
      <c r="O134" s="168">
        <v>27.743944000000003</v>
      </c>
      <c r="P134" s="168">
        <v>53.086335000000005</v>
      </c>
      <c r="Q134" s="168">
        <v>797.11816199999987</v>
      </c>
      <c r="R134" s="168">
        <v>853.26033600000051</v>
      </c>
      <c r="S134" s="168">
        <v>4.4159469999999992</v>
      </c>
      <c r="U134" s="79" t="s">
        <v>540</v>
      </c>
    </row>
    <row r="135" spans="1:21" x14ac:dyDescent="0.25">
      <c r="B135" s="79" t="s">
        <v>343</v>
      </c>
      <c r="C135" s="168">
        <v>24.752319000000007</v>
      </c>
      <c r="D135" s="168">
        <v>54.603666000000004</v>
      </c>
      <c r="E135" s="168">
        <v>26.635552999999998</v>
      </c>
      <c r="F135" s="168">
        <v>236.35224300000002</v>
      </c>
      <c r="G135" s="168">
        <v>139.56526299999999</v>
      </c>
      <c r="H135" s="168">
        <v>79.351776000000001</v>
      </c>
      <c r="I135" s="168">
        <v>1.593275</v>
      </c>
      <c r="J135" s="168">
        <v>114.20609399999999</v>
      </c>
      <c r="K135" s="168">
        <v>3.6183560000000003</v>
      </c>
      <c r="L135" s="168">
        <v>10.103764</v>
      </c>
      <c r="M135" s="168">
        <v>3.6763409999999999</v>
      </c>
      <c r="N135" s="168">
        <v>1.9859839999999997</v>
      </c>
      <c r="O135" s="168">
        <v>26.641470000000002</v>
      </c>
      <c r="P135" s="168">
        <v>53.805233000000001</v>
      </c>
      <c r="Q135" s="168">
        <v>742.06962699999974</v>
      </c>
      <c r="R135" s="168">
        <v>810.87243099999932</v>
      </c>
      <c r="S135" s="168">
        <v>7.4977090000000004</v>
      </c>
      <c r="U135" s="79" t="s">
        <v>541</v>
      </c>
    </row>
    <row r="136" spans="1:21" x14ac:dyDescent="0.25">
      <c r="B136" s="79" t="s">
        <v>344</v>
      </c>
      <c r="C136" s="168">
        <v>28.813798999999996</v>
      </c>
      <c r="D136" s="168">
        <v>60.845033000000001</v>
      </c>
      <c r="E136" s="168">
        <v>29.043593999999999</v>
      </c>
      <c r="F136" s="168">
        <v>433.69010899999989</v>
      </c>
      <c r="G136" s="168">
        <v>156.61506200000002</v>
      </c>
      <c r="H136" s="168">
        <v>82.804710999999998</v>
      </c>
      <c r="I136" s="168">
        <v>1.699306</v>
      </c>
      <c r="J136" s="168">
        <v>126.184104</v>
      </c>
      <c r="K136" s="168">
        <v>2.583885</v>
      </c>
      <c r="L136" s="168">
        <v>9.4888089999999998</v>
      </c>
      <c r="M136" s="168">
        <v>5.4032559999999998</v>
      </c>
      <c r="N136" s="168">
        <v>2.0873470000000003</v>
      </c>
      <c r="O136" s="168">
        <v>30.863651999999995</v>
      </c>
      <c r="P136" s="168">
        <v>53.109763000000001</v>
      </c>
      <c r="Q136" s="168">
        <v>818.50768299999982</v>
      </c>
      <c r="R136" s="168">
        <v>892.10732400000052</v>
      </c>
      <c r="S136" s="168">
        <v>10.125724999999999</v>
      </c>
      <c r="U136" s="79" t="s">
        <v>542</v>
      </c>
    </row>
    <row r="137" spans="1:21" x14ac:dyDescent="0.25">
      <c r="B137" s="79" t="s">
        <v>345</v>
      </c>
      <c r="C137" s="168">
        <v>20.860610000000001</v>
      </c>
      <c r="D137" s="168">
        <v>45.279343000000004</v>
      </c>
      <c r="E137" s="168">
        <v>26.376062000000001</v>
      </c>
      <c r="F137" s="168">
        <v>239.36229299999997</v>
      </c>
      <c r="G137" s="168">
        <v>113.68808500000003</v>
      </c>
      <c r="H137" s="168">
        <v>48.052702999999994</v>
      </c>
      <c r="I137" s="168">
        <v>1.215746</v>
      </c>
      <c r="J137" s="168">
        <v>79.703916000000007</v>
      </c>
      <c r="K137" s="168">
        <v>1.157219</v>
      </c>
      <c r="L137" s="168">
        <v>6.9386460000000003</v>
      </c>
      <c r="M137" s="168">
        <v>4.2294970000000003</v>
      </c>
      <c r="N137" s="168">
        <v>1.9618629999999999</v>
      </c>
      <c r="O137" s="168">
        <v>26.077615000000002</v>
      </c>
      <c r="P137" s="168">
        <v>38.603763000000008</v>
      </c>
      <c r="Q137" s="168">
        <v>705.19074799999999</v>
      </c>
      <c r="R137" s="168">
        <v>726.54900699999985</v>
      </c>
      <c r="S137" s="168">
        <v>1.2904490000000002</v>
      </c>
      <c r="U137" s="79" t="s">
        <v>543</v>
      </c>
    </row>
    <row r="138" spans="1:21" x14ac:dyDescent="0.25">
      <c r="B138" s="79" t="s">
        <v>346</v>
      </c>
      <c r="C138" s="168">
        <v>26.356635999999995</v>
      </c>
      <c r="D138" s="168">
        <v>56.403560999999996</v>
      </c>
      <c r="E138" s="168">
        <v>31.274797</v>
      </c>
      <c r="F138" s="168">
        <v>227.76701200000002</v>
      </c>
      <c r="G138" s="168">
        <v>147.94681399999999</v>
      </c>
      <c r="H138" s="168">
        <v>75.273833999999994</v>
      </c>
      <c r="I138" s="168">
        <v>1.372954</v>
      </c>
      <c r="J138" s="168">
        <v>117.71224100000001</v>
      </c>
      <c r="K138" s="168">
        <v>3.2158539999999998</v>
      </c>
      <c r="L138" s="168">
        <v>9.5679690000000015</v>
      </c>
      <c r="M138" s="168">
        <v>3.9370229999999999</v>
      </c>
      <c r="N138" s="168">
        <v>2.002259</v>
      </c>
      <c r="O138" s="168">
        <v>31.976027999999999</v>
      </c>
      <c r="P138" s="168">
        <v>55.582362000000003</v>
      </c>
      <c r="Q138" s="168">
        <v>870.93330200000003</v>
      </c>
      <c r="R138" s="168">
        <v>895.35543799999982</v>
      </c>
      <c r="S138" s="168">
        <v>21.547504</v>
      </c>
      <c r="U138" s="79" t="s">
        <v>544</v>
      </c>
    </row>
    <row r="139" spans="1:21" x14ac:dyDescent="0.25">
      <c r="B139" s="79" t="s">
        <v>347</v>
      </c>
      <c r="C139" s="168">
        <v>27.908735999999998</v>
      </c>
      <c r="D139" s="168">
        <v>66.707319999999996</v>
      </c>
      <c r="E139" s="168">
        <v>38.481565000000003</v>
      </c>
      <c r="F139" s="168">
        <v>408.25193700000011</v>
      </c>
      <c r="G139" s="168">
        <v>178.48449600000004</v>
      </c>
      <c r="H139" s="168">
        <v>83.602041</v>
      </c>
      <c r="I139" s="168">
        <v>1.572166</v>
      </c>
      <c r="J139" s="168">
        <v>121.967759</v>
      </c>
      <c r="K139" s="168">
        <v>3.622414</v>
      </c>
      <c r="L139" s="168">
        <v>7.880369</v>
      </c>
      <c r="M139" s="168">
        <v>2.6217599999999996</v>
      </c>
      <c r="N139" s="168">
        <v>1.8663909999999999</v>
      </c>
      <c r="O139" s="168">
        <v>32.490549999999999</v>
      </c>
      <c r="P139" s="168">
        <v>59.623219000000013</v>
      </c>
      <c r="Q139" s="168">
        <v>901.85361399999988</v>
      </c>
      <c r="R139" s="168">
        <v>964.90919899999926</v>
      </c>
      <c r="S139" s="168">
        <v>3.2629160000000001</v>
      </c>
      <c r="U139" s="79" t="s">
        <v>545</v>
      </c>
    </row>
    <row r="140" spans="1:21" x14ac:dyDescent="0.25">
      <c r="B140" s="79" t="s">
        <v>348</v>
      </c>
      <c r="C140" s="168">
        <v>25.182434999999998</v>
      </c>
      <c r="D140" s="168">
        <v>58.620571000000005</v>
      </c>
      <c r="E140" s="168">
        <v>42.871057999999998</v>
      </c>
      <c r="F140" s="168">
        <v>229.54257899999999</v>
      </c>
      <c r="G140" s="168">
        <v>147.73478699999998</v>
      </c>
      <c r="H140" s="168">
        <v>71.836189000000005</v>
      </c>
      <c r="I140" s="168">
        <v>1.641513</v>
      </c>
      <c r="J140" s="168">
        <v>114.520763</v>
      </c>
      <c r="K140" s="168">
        <v>6.8394119999999994</v>
      </c>
      <c r="L140" s="168">
        <v>7.8494710000000003</v>
      </c>
      <c r="M140" s="168">
        <v>5.2755040000000006</v>
      </c>
      <c r="N140" s="168">
        <v>2.280786</v>
      </c>
      <c r="O140" s="168">
        <v>26.212938999999999</v>
      </c>
      <c r="P140" s="168">
        <v>55.618017999999999</v>
      </c>
      <c r="Q140" s="168">
        <v>861.46113999999989</v>
      </c>
      <c r="R140" s="168">
        <v>963.03985399999942</v>
      </c>
      <c r="S140" s="168">
        <v>3.2033389999999997</v>
      </c>
      <c r="U140" s="79" t="s">
        <v>546</v>
      </c>
    </row>
    <row r="141" spans="1:21" x14ac:dyDescent="0.25">
      <c r="B141" s="79" t="s">
        <v>349</v>
      </c>
      <c r="C141" s="168">
        <v>24.752099000000001</v>
      </c>
      <c r="D141" s="168">
        <v>55.539804999999994</v>
      </c>
      <c r="E141" s="168">
        <v>41.082339999999995</v>
      </c>
      <c r="F141" s="168">
        <v>216.48881799999998</v>
      </c>
      <c r="G141" s="168">
        <v>130.73045899999997</v>
      </c>
      <c r="H141" s="168">
        <v>64.401388999999995</v>
      </c>
      <c r="I141" s="168">
        <v>1.034821</v>
      </c>
      <c r="J141" s="168">
        <v>94.826093</v>
      </c>
      <c r="K141" s="168">
        <v>4.3541189999999999</v>
      </c>
      <c r="L141" s="168">
        <v>6.3455090000000007</v>
      </c>
      <c r="M141" s="168">
        <v>3.4085799999999997</v>
      </c>
      <c r="N141" s="168">
        <v>1.108957</v>
      </c>
      <c r="O141" s="168">
        <v>24.792092</v>
      </c>
      <c r="P141" s="168">
        <v>45.128911000000002</v>
      </c>
      <c r="Q141" s="168">
        <v>873.76214500000037</v>
      </c>
      <c r="R141" s="168">
        <v>806.53278</v>
      </c>
      <c r="S141" s="168">
        <v>3.4989150000000002</v>
      </c>
      <c r="U141" s="79" t="s">
        <v>547</v>
      </c>
    </row>
    <row r="142" spans="1:21" x14ac:dyDescent="0.25">
      <c r="C142" s="168"/>
      <c r="D142" s="168"/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69"/>
      <c r="Q142" s="169"/>
      <c r="R142" s="169"/>
      <c r="S142" s="169"/>
    </row>
    <row r="143" spans="1:21" x14ac:dyDescent="0.25">
      <c r="A143" s="166">
        <v>2025</v>
      </c>
      <c r="B143" s="79" t="s">
        <v>338</v>
      </c>
      <c r="C143" s="168">
        <v>25.045244000000004</v>
      </c>
      <c r="D143" s="168">
        <v>48.857618999999993</v>
      </c>
      <c r="E143" s="168">
        <v>29.794038999999998</v>
      </c>
      <c r="F143" s="168">
        <v>322.25307399999997</v>
      </c>
      <c r="G143" s="168">
        <v>136.91903399999998</v>
      </c>
      <c r="H143" s="168">
        <v>74.138878000000005</v>
      </c>
      <c r="I143" s="168">
        <v>1.932393</v>
      </c>
      <c r="J143" s="168">
        <v>106.03911500000001</v>
      </c>
      <c r="K143" s="168">
        <v>3.0810870000000001</v>
      </c>
      <c r="L143" s="168">
        <v>8.0308700000000002</v>
      </c>
      <c r="M143" s="168">
        <v>3.1851959999999999</v>
      </c>
      <c r="N143" s="168">
        <v>1.0891919999999999</v>
      </c>
      <c r="O143" s="168">
        <v>29.435570999999996</v>
      </c>
      <c r="P143" s="168">
        <v>48.760768999999996</v>
      </c>
      <c r="Q143" s="168">
        <v>718.25616400000001</v>
      </c>
      <c r="R143" s="168">
        <v>864.8744350000004</v>
      </c>
      <c r="S143" s="168">
        <v>3.1423770000000002</v>
      </c>
      <c r="T143" s="166">
        <v>2025</v>
      </c>
      <c r="U143" s="79" t="s">
        <v>536</v>
      </c>
    </row>
    <row r="144" spans="1:21" x14ac:dyDescent="0.25">
      <c r="B144" s="79" t="s">
        <v>339</v>
      </c>
      <c r="C144" s="168">
        <v>27.851628999999999</v>
      </c>
      <c r="D144" s="168">
        <v>51.338240999999989</v>
      </c>
      <c r="E144" s="168">
        <v>24.312404999999998</v>
      </c>
      <c r="F144" s="168">
        <v>273.93757300000004</v>
      </c>
      <c r="G144" s="168">
        <v>153.746567</v>
      </c>
      <c r="H144" s="168">
        <v>82.325211999999993</v>
      </c>
      <c r="I144" s="168">
        <v>1.6860759999999999</v>
      </c>
      <c r="J144" s="168">
        <v>118.056533</v>
      </c>
      <c r="K144" s="168">
        <v>1.80419</v>
      </c>
      <c r="L144" s="168">
        <v>10.772774999999999</v>
      </c>
      <c r="M144" s="168">
        <v>4.1421359999999998</v>
      </c>
      <c r="N144" s="168">
        <v>1.731214</v>
      </c>
      <c r="O144" s="168">
        <v>29.629317</v>
      </c>
      <c r="P144" s="168">
        <v>52.110576000000002</v>
      </c>
      <c r="Q144" s="168">
        <v>783.32215700000029</v>
      </c>
      <c r="R144" s="168">
        <v>850.77029499999969</v>
      </c>
      <c r="S144" s="168">
        <v>3.221689</v>
      </c>
      <c r="U144" s="79" t="s">
        <v>537</v>
      </c>
    </row>
    <row r="145" spans="1:21" x14ac:dyDescent="0.25">
      <c r="B145" s="79" t="s">
        <v>340</v>
      </c>
      <c r="C145" s="168">
        <v>29.129018000000006</v>
      </c>
      <c r="D145" s="168">
        <v>54.808363</v>
      </c>
      <c r="E145" s="168">
        <v>35.418060999999994</v>
      </c>
      <c r="F145" s="168">
        <v>254.31558700000008</v>
      </c>
      <c r="G145" s="168">
        <v>165.42941100000002</v>
      </c>
      <c r="H145" s="168">
        <v>81.045760999999999</v>
      </c>
      <c r="I145" s="168">
        <v>1.8264360000000002</v>
      </c>
      <c r="J145" s="168">
        <v>128.85880399999999</v>
      </c>
      <c r="K145" s="168">
        <v>2.6846489999999998</v>
      </c>
      <c r="L145" s="168">
        <v>8.4554840000000002</v>
      </c>
      <c r="M145" s="168">
        <v>4.5596519999999998</v>
      </c>
      <c r="N145" s="168">
        <v>2.1034790000000001</v>
      </c>
      <c r="O145" s="168">
        <v>30.997896999999991</v>
      </c>
      <c r="P145" s="168">
        <v>55.895350999999998</v>
      </c>
      <c r="Q145" s="168">
        <v>835.3865599999998</v>
      </c>
      <c r="R145" s="168">
        <v>871.36390900000038</v>
      </c>
      <c r="S145" s="168">
        <v>12.199406000000003</v>
      </c>
      <c r="U145" s="79" t="s">
        <v>538</v>
      </c>
    </row>
    <row r="146" spans="1:21" x14ac:dyDescent="0.25">
      <c r="B146" s="79" t="s">
        <v>341</v>
      </c>
      <c r="C146" s="168">
        <v>27.998014000000005</v>
      </c>
      <c r="D146" s="168">
        <v>51.424775000000004</v>
      </c>
      <c r="E146" s="168">
        <v>42.134821000000002</v>
      </c>
      <c r="F146" s="168">
        <v>358.620722</v>
      </c>
      <c r="G146" s="168">
        <v>152.20654300000001</v>
      </c>
      <c r="H146" s="168">
        <v>86.046569000000005</v>
      </c>
      <c r="I146" s="168">
        <v>1.5045459999999999</v>
      </c>
      <c r="J146" s="168">
        <v>114.516717</v>
      </c>
      <c r="K146" s="168">
        <v>5.9108680000000007</v>
      </c>
      <c r="L146" s="168">
        <v>7.8529870000000006</v>
      </c>
      <c r="M146" s="168">
        <v>3.3815569999999999</v>
      </c>
      <c r="N146" s="168">
        <v>1.7484870000000001</v>
      </c>
      <c r="O146" s="168">
        <v>26.808512999999998</v>
      </c>
      <c r="P146" s="168">
        <v>51.054050000000004</v>
      </c>
      <c r="Q146" s="168">
        <v>755.86727399999995</v>
      </c>
      <c r="R146" s="168">
        <v>816.32329500000037</v>
      </c>
      <c r="S146" s="168">
        <v>3.9708389999999998</v>
      </c>
      <c r="U146" s="79" t="s">
        <v>539</v>
      </c>
    </row>
    <row r="147" spans="1:21" x14ac:dyDescent="0.25">
      <c r="B147" s="79" t="s">
        <v>342</v>
      </c>
      <c r="C147" s="168">
        <v>24.371511999999999</v>
      </c>
      <c r="D147" s="168">
        <v>63.293899999999994</v>
      </c>
      <c r="E147" s="168">
        <v>34.037803000000004</v>
      </c>
      <c r="F147" s="168">
        <v>301.470282</v>
      </c>
      <c r="G147" s="168">
        <v>162.36553299999997</v>
      </c>
      <c r="H147" s="168">
        <v>91.192386999999997</v>
      </c>
      <c r="I147" s="168">
        <v>1.2190129999999999</v>
      </c>
      <c r="J147" s="168">
        <v>130.52094500000001</v>
      </c>
      <c r="K147" s="168">
        <v>5.0396470000000004</v>
      </c>
      <c r="L147" s="168">
        <v>7.7442149999999996</v>
      </c>
      <c r="M147" s="168">
        <v>5.7791399999999999</v>
      </c>
      <c r="N147" s="168">
        <v>2.0231669999999999</v>
      </c>
      <c r="O147" s="168">
        <v>30.89849400000001</v>
      </c>
      <c r="P147" s="168">
        <v>57.712744999999998</v>
      </c>
      <c r="Q147" s="168">
        <v>848.52239200000031</v>
      </c>
      <c r="R147" s="168">
        <v>881.2762689999995</v>
      </c>
      <c r="S147" s="168">
        <v>3.2196129999999998</v>
      </c>
      <c r="U147" s="79" t="s">
        <v>540</v>
      </c>
    </row>
    <row r="148" spans="1:21" x14ac:dyDescent="0.25">
      <c r="B148" s="79" t="s">
        <v>343</v>
      </c>
      <c r="C148" s="168">
        <v>25.133143</v>
      </c>
      <c r="D148" s="168">
        <v>58.034360000000014</v>
      </c>
      <c r="E148" s="168">
        <v>29.564171000000005</v>
      </c>
      <c r="F148" s="168">
        <v>248.486707</v>
      </c>
      <c r="G148" s="168">
        <v>154.27083800000003</v>
      </c>
      <c r="H148" s="168">
        <v>83.805631000000005</v>
      </c>
      <c r="I148" s="168">
        <v>1.420164</v>
      </c>
      <c r="J148" s="168">
        <v>123.578283</v>
      </c>
      <c r="K148" s="168">
        <v>3.1737740000000003</v>
      </c>
      <c r="L148" s="168">
        <v>7.5509950000000003</v>
      </c>
      <c r="M148" s="168">
        <v>4.5066070000000007</v>
      </c>
      <c r="N148" s="168">
        <v>2.1837690000000003</v>
      </c>
      <c r="O148" s="168">
        <v>31.543385000000001</v>
      </c>
      <c r="P148" s="168">
        <v>52.119151000000002</v>
      </c>
      <c r="Q148" s="168">
        <v>822.55760799999973</v>
      </c>
      <c r="R148" s="168">
        <v>825.28333199999952</v>
      </c>
      <c r="S148" s="168">
        <v>3.3295189999999999</v>
      </c>
      <c r="U148" s="79" t="s">
        <v>541</v>
      </c>
    </row>
    <row r="149" spans="1:21" x14ac:dyDescent="0.25">
      <c r="B149" s="79" t="s">
        <v>344</v>
      </c>
      <c r="C149" s="168">
        <v>27.284448999999999</v>
      </c>
      <c r="D149" s="168">
        <v>62.120694999999991</v>
      </c>
      <c r="E149" s="168">
        <v>38.988295999999998</v>
      </c>
      <c r="F149" s="168">
        <v>385.13403199999993</v>
      </c>
      <c r="G149" s="168">
        <v>166.80538100000001</v>
      </c>
      <c r="H149" s="168">
        <v>89.01128700000001</v>
      </c>
      <c r="I149" s="168">
        <v>1.335556</v>
      </c>
      <c r="J149" s="168">
        <v>127.60176899999999</v>
      </c>
      <c r="K149" s="168">
        <v>2.6030670000000002</v>
      </c>
      <c r="L149" s="168">
        <v>6.7173129999999999</v>
      </c>
      <c r="M149" s="168">
        <v>8.2843499999999999</v>
      </c>
      <c r="N149" s="168">
        <v>5.6658290000000004</v>
      </c>
      <c r="O149" s="168">
        <v>37.711646000000002</v>
      </c>
      <c r="P149" s="168">
        <v>57.381384999999995</v>
      </c>
      <c r="Q149" s="168">
        <v>871.49823800000024</v>
      </c>
      <c r="R149" s="168">
        <v>838.2883209999992</v>
      </c>
      <c r="S149" s="168">
        <v>3.003851</v>
      </c>
      <c r="U149" s="79" t="s">
        <v>542</v>
      </c>
    </row>
    <row r="150" spans="1:21" x14ac:dyDescent="0.25">
      <c r="B150" s="79" t="s">
        <v>345</v>
      </c>
      <c r="C150" s="168">
        <v>20.740772</v>
      </c>
      <c r="D150" s="168">
        <v>46.379827000000006</v>
      </c>
      <c r="E150" s="168">
        <v>31.732835999999999</v>
      </c>
      <c r="F150" s="168">
        <v>203.90016</v>
      </c>
      <c r="G150" s="168">
        <v>115.76235300000005</v>
      </c>
      <c r="H150" s="168">
        <v>50.124887000000001</v>
      </c>
      <c r="I150" s="168">
        <v>1.086022</v>
      </c>
      <c r="J150" s="168">
        <v>71.302137999999999</v>
      </c>
      <c r="K150" s="168">
        <v>1.6146680000000002</v>
      </c>
      <c r="L150" s="168">
        <v>6.0229850000000003</v>
      </c>
      <c r="M150" s="168">
        <v>4.3461670000000003</v>
      </c>
      <c r="N150" s="168">
        <v>2.7832669999999999</v>
      </c>
      <c r="O150" s="168">
        <v>24.188001</v>
      </c>
      <c r="P150" s="168">
        <v>34.816209000000008</v>
      </c>
      <c r="Q150" s="168">
        <v>674.98531099999991</v>
      </c>
      <c r="R150" s="168">
        <v>677.8989799999996</v>
      </c>
      <c r="S150" s="168">
        <v>3.1268150000000001</v>
      </c>
      <c r="U150" s="79" t="s">
        <v>543</v>
      </c>
    </row>
    <row r="151" spans="1:21" x14ac:dyDescent="0.25">
      <c r="B151" s="79" t="s">
        <v>346</v>
      </c>
      <c r="C151" s="168">
        <v>25.095502999999997</v>
      </c>
      <c r="D151" s="168">
        <v>55.556084000000013</v>
      </c>
      <c r="E151" s="168">
        <v>43.063609999999997</v>
      </c>
      <c r="F151" s="168">
        <v>248.04324299999996</v>
      </c>
      <c r="G151" s="168">
        <v>159.475932</v>
      </c>
      <c r="H151" s="168">
        <v>76.258308</v>
      </c>
      <c r="I151" s="168">
        <v>1.0846560000000001</v>
      </c>
      <c r="J151" s="168">
        <v>126.80630400000001</v>
      </c>
      <c r="K151" s="168">
        <v>3.3545799999999999</v>
      </c>
      <c r="L151" s="168">
        <v>6.0913029999999999</v>
      </c>
      <c r="M151" s="168">
        <v>3.918234</v>
      </c>
      <c r="N151" s="168">
        <v>3.236961</v>
      </c>
      <c r="O151" s="168">
        <v>36.251310999999987</v>
      </c>
      <c r="P151" s="168">
        <v>52.138111000000009</v>
      </c>
      <c r="Q151" s="168">
        <v>854.16636199999994</v>
      </c>
      <c r="R151" s="168">
        <v>895.88003099999946</v>
      </c>
      <c r="S151" s="168">
        <v>3.1109830000000001</v>
      </c>
      <c r="U151" s="79" t="s">
        <v>544</v>
      </c>
    </row>
    <row r="152" spans="1:21" x14ac:dyDescent="0.25">
      <c r="B152" s="79" t="s">
        <v>347</v>
      </c>
      <c r="C152" s="168">
        <v>27.344872000000002</v>
      </c>
      <c r="D152" s="168">
        <v>61.648664000000004</v>
      </c>
      <c r="E152" s="168">
        <v>55.509107</v>
      </c>
      <c r="F152" s="168">
        <v>355.89568199999997</v>
      </c>
      <c r="G152" s="168">
        <v>164.99279999999999</v>
      </c>
      <c r="H152" s="168">
        <v>88.846589999999992</v>
      </c>
      <c r="I152" s="168">
        <v>1.6180720000000002</v>
      </c>
      <c r="J152" s="168">
        <v>122.45535599999999</v>
      </c>
      <c r="K152" s="168">
        <v>3.421449</v>
      </c>
      <c r="L152" s="168">
        <v>6.6204009999999993</v>
      </c>
      <c r="M152" s="168">
        <v>7.0837769999999995</v>
      </c>
      <c r="N152" s="168">
        <v>2.856169</v>
      </c>
      <c r="O152" s="168">
        <v>33.879364000000002</v>
      </c>
      <c r="P152" s="168">
        <v>57.963604000000004</v>
      </c>
      <c r="Q152" s="168">
        <v>941.10718000000008</v>
      </c>
      <c r="R152" s="168">
        <v>962.2232149999993</v>
      </c>
      <c r="S152" s="168">
        <v>3.8745980000000002</v>
      </c>
      <c r="U152" s="79" t="s">
        <v>545</v>
      </c>
    </row>
    <row r="153" spans="1:21" x14ac:dyDescent="0.25">
      <c r="B153" s="79" t="s">
        <v>348</v>
      </c>
      <c r="C153" s="168">
        <v>21.697510000000001</v>
      </c>
      <c r="D153" s="168">
        <v>54.515795000000011</v>
      </c>
      <c r="E153" s="168">
        <v>41.020314999999997</v>
      </c>
      <c r="F153" s="168">
        <v>242.03603400000003</v>
      </c>
      <c r="G153" s="168">
        <v>202.28066000000001</v>
      </c>
      <c r="H153" s="168">
        <v>77.233452999999997</v>
      </c>
      <c r="I153" s="168">
        <v>1.8189329999999999</v>
      </c>
      <c r="J153" s="168">
        <v>108.517369</v>
      </c>
      <c r="K153" s="168">
        <v>5.381513</v>
      </c>
      <c r="L153" s="168">
        <v>5.7729730000000004</v>
      </c>
      <c r="M153" s="168">
        <v>6.0205140000000004</v>
      </c>
      <c r="N153" s="168">
        <v>2.917999</v>
      </c>
      <c r="O153" s="168">
        <v>30.202659000000001</v>
      </c>
      <c r="P153" s="168">
        <v>47.475953000000004</v>
      </c>
      <c r="Q153" s="168">
        <v>818.4724990000002</v>
      </c>
      <c r="R153" s="168">
        <v>888.00296200000025</v>
      </c>
      <c r="S153" s="168">
        <v>10.491119999999999</v>
      </c>
      <c r="U153" s="79" t="s">
        <v>546</v>
      </c>
    </row>
    <row r="154" spans="1:21" x14ac:dyDescent="0.25">
      <c r="B154" s="79" t="s">
        <v>349</v>
      </c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O154" s="168"/>
      <c r="P154" s="168"/>
      <c r="Q154" s="168"/>
      <c r="R154" s="168"/>
      <c r="S154" s="168"/>
      <c r="U154" s="79" t="s">
        <v>547</v>
      </c>
    </row>
    <row r="155" spans="1:21" x14ac:dyDescent="0.25"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69"/>
      <c r="Q155" s="169"/>
      <c r="R155" s="169"/>
      <c r="S155" s="169"/>
    </row>
    <row r="156" spans="1:21" x14ac:dyDescent="0.25"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168"/>
      <c r="N156" s="168"/>
      <c r="O156" s="168"/>
    </row>
    <row r="157" spans="1:21" x14ac:dyDescent="0.25"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</row>
    <row r="158" spans="1:21" s="187" customFormat="1" ht="27" customHeight="1" thickBot="1" x14ac:dyDescent="0.3">
      <c r="A158" s="247" t="s">
        <v>716</v>
      </c>
      <c r="B158" s="247"/>
      <c r="C158" s="247"/>
      <c r="D158" s="247"/>
      <c r="E158" s="247"/>
      <c r="F158" s="247"/>
      <c r="G158" s="247"/>
      <c r="H158" s="247"/>
      <c r="I158" s="247"/>
      <c r="J158" s="247"/>
      <c r="K158" s="247"/>
      <c r="L158" s="247"/>
      <c r="M158" s="247"/>
      <c r="N158" s="247"/>
      <c r="O158" s="247"/>
      <c r="P158" s="247"/>
      <c r="Q158" s="247"/>
      <c r="R158" s="190"/>
      <c r="S158" s="190"/>
      <c r="T158" s="190"/>
      <c r="U158" s="190"/>
    </row>
    <row r="159" spans="1:21" s="170" customFormat="1" ht="11.25" customHeight="1" thickBot="1" x14ac:dyDescent="0.3">
      <c r="A159" s="206" t="s">
        <v>162</v>
      </c>
      <c r="B159" s="206" t="s">
        <v>163</v>
      </c>
      <c r="C159" s="244" t="s">
        <v>715</v>
      </c>
      <c r="D159" s="245"/>
      <c r="E159" s="245"/>
      <c r="F159" s="245"/>
      <c r="G159" s="245"/>
      <c r="H159" s="245"/>
      <c r="I159" s="245"/>
      <c r="J159" s="245"/>
      <c r="K159" s="245"/>
      <c r="L159" s="245"/>
      <c r="M159" s="245"/>
      <c r="N159" s="245"/>
      <c r="O159" s="246"/>
      <c r="P159" s="206" t="s">
        <v>533</v>
      </c>
      <c r="Q159" s="206" t="s">
        <v>520</v>
      </c>
    </row>
    <row r="160" spans="1:21" ht="20.25" customHeight="1" thickBot="1" x14ac:dyDescent="0.3">
      <c r="A160" s="207"/>
      <c r="B160" s="207"/>
      <c r="C160" s="188">
        <v>87</v>
      </c>
      <c r="D160" s="188">
        <v>88</v>
      </c>
      <c r="E160" s="188">
        <v>89</v>
      </c>
      <c r="F160" s="188">
        <v>90</v>
      </c>
      <c r="G160" s="188">
        <v>91</v>
      </c>
      <c r="H160" s="188">
        <v>92</v>
      </c>
      <c r="I160" s="188">
        <v>93</v>
      </c>
      <c r="J160" s="188">
        <v>94</v>
      </c>
      <c r="K160" s="188">
        <v>95</v>
      </c>
      <c r="L160" s="188">
        <v>96</v>
      </c>
      <c r="M160" s="188">
        <v>97</v>
      </c>
      <c r="N160" s="188">
        <v>98</v>
      </c>
      <c r="O160" s="188">
        <v>99</v>
      </c>
      <c r="P160" s="207"/>
      <c r="Q160" s="207"/>
      <c r="T160" s="79"/>
    </row>
    <row r="161" spans="1:17" x14ac:dyDescent="0.25">
      <c r="A161" s="166">
        <v>2024</v>
      </c>
      <c r="B161" s="79" t="s">
        <v>338</v>
      </c>
      <c r="C161" s="168">
        <v>1014.882834</v>
      </c>
      <c r="D161" s="168">
        <v>13.209778999999999</v>
      </c>
      <c r="E161" s="168">
        <v>1.691702</v>
      </c>
      <c r="F161" s="168">
        <v>184.49199799999997</v>
      </c>
      <c r="G161" s="168">
        <v>18.863856999999996</v>
      </c>
      <c r="H161" s="168">
        <v>2.9297089999999999</v>
      </c>
      <c r="I161" s="168">
        <v>3.0827879999999999</v>
      </c>
      <c r="J161" s="168">
        <v>115.75510999999999</v>
      </c>
      <c r="K161" s="168">
        <v>33.089565999999998</v>
      </c>
      <c r="L161" s="168">
        <v>28.471883999999996</v>
      </c>
      <c r="M161" s="168">
        <v>2.5266679999999999</v>
      </c>
      <c r="N161" s="168">
        <v>0.43103799999999998</v>
      </c>
      <c r="O161" s="168">
        <v>0</v>
      </c>
      <c r="P161" s="166">
        <v>2024</v>
      </c>
      <c r="Q161" s="79" t="s">
        <v>536</v>
      </c>
    </row>
    <row r="162" spans="1:17" x14ac:dyDescent="0.25">
      <c r="B162" s="79" t="s">
        <v>339</v>
      </c>
      <c r="C162" s="168">
        <v>1169.544785</v>
      </c>
      <c r="D162" s="168">
        <v>130.237943</v>
      </c>
      <c r="E162" s="168">
        <v>1.3779650000000001</v>
      </c>
      <c r="F162" s="168">
        <v>187.08296199999995</v>
      </c>
      <c r="G162" s="168">
        <v>20.746109000000001</v>
      </c>
      <c r="H162" s="168">
        <v>2.8242839999999996</v>
      </c>
      <c r="I162" s="168">
        <v>3.9933969999999999</v>
      </c>
      <c r="J162" s="168">
        <v>124.568888</v>
      </c>
      <c r="K162" s="168">
        <v>35.765287999999998</v>
      </c>
      <c r="L162" s="168">
        <v>27.235671000000004</v>
      </c>
      <c r="M162" s="168">
        <v>2.2842020000000001</v>
      </c>
      <c r="N162" s="168">
        <v>0</v>
      </c>
      <c r="O162" s="168">
        <v>0</v>
      </c>
      <c r="P162" s="167"/>
      <c r="Q162" s="79" t="s">
        <v>537</v>
      </c>
    </row>
    <row r="163" spans="1:17" x14ac:dyDescent="0.25">
      <c r="B163" s="79" t="s">
        <v>340</v>
      </c>
      <c r="C163" s="168">
        <v>1138.1365950000002</v>
      </c>
      <c r="D163" s="168">
        <v>165.26942300000002</v>
      </c>
      <c r="E163" s="168">
        <v>12.342684999999999</v>
      </c>
      <c r="F163" s="168">
        <v>200.89324599999998</v>
      </c>
      <c r="G163" s="168">
        <v>12.799656000000002</v>
      </c>
      <c r="H163" s="168">
        <v>2.4487950000000005</v>
      </c>
      <c r="I163" s="168">
        <v>3.2748559999999998</v>
      </c>
      <c r="J163" s="168">
        <v>131.26083499999999</v>
      </c>
      <c r="K163" s="168">
        <v>38.945894000000003</v>
      </c>
      <c r="L163" s="168">
        <v>29.122223999999996</v>
      </c>
      <c r="M163" s="168">
        <v>5.1668640000000003</v>
      </c>
      <c r="N163" s="168">
        <v>0</v>
      </c>
      <c r="O163" s="168">
        <v>0</v>
      </c>
      <c r="P163" s="167"/>
      <c r="Q163" s="79" t="s">
        <v>538</v>
      </c>
    </row>
    <row r="164" spans="1:17" x14ac:dyDescent="0.25">
      <c r="B164" s="79" t="s">
        <v>341</v>
      </c>
      <c r="C164" s="168">
        <v>1083.343333</v>
      </c>
      <c r="D164" s="168">
        <v>24.444800999999998</v>
      </c>
      <c r="E164" s="168">
        <v>24.536856999999998</v>
      </c>
      <c r="F164" s="168">
        <v>204.42054399999992</v>
      </c>
      <c r="G164" s="168">
        <v>14.870925999999995</v>
      </c>
      <c r="H164" s="168">
        <v>2.8909360000000004</v>
      </c>
      <c r="I164" s="168">
        <v>5.0188740000000003</v>
      </c>
      <c r="J164" s="168">
        <v>137.94442100000001</v>
      </c>
      <c r="K164" s="168">
        <v>41.667875000000002</v>
      </c>
      <c r="L164" s="168">
        <v>30.917364999999997</v>
      </c>
      <c r="M164" s="168">
        <v>2.4194810000000007</v>
      </c>
      <c r="N164" s="168">
        <v>0</v>
      </c>
      <c r="O164" s="168">
        <v>0</v>
      </c>
      <c r="P164" s="167"/>
      <c r="Q164" s="79" t="s">
        <v>539</v>
      </c>
    </row>
    <row r="165" spans="1:17" x14ac:dyDescent="0.25">
      <c r="B165" s="79" t="s">
        <v>342</v>
      </c>
      <c r="C165" s="168">
        <v>1076.462327</v>
      </c>
      <c r="D165" s="168">
        <v>23.274172</v>
      </c>
      <c r="E165" s="168">
        <v>8.7176380000000009</v>
      </c>
      <c r="F165" s="168">
        <v>196.35604700000005</v>
      </c>
      <c r="G165" s="168">
        <v>19.234622999999999</v>
      </c>
      <c r="H165" s="168">
        <v>2.8930990000000003</v>
      </c>
      <c r="I165" s="168">
        <v>3.4879660000000001</v>
      </c>
      <c r="J165" s="168">
        <v>140.60269600000001</v>
      </c>
      <c r="K165" s="168">
        <v>45.942659000000006</v>
      </c>
      <c r="L165" s="168">
        <v>32.167787000000004</v>
      </c>
      <c r="M165" s="168">
        <v>4.1869689999999995</v>
      </c>
      <c r="N165" s="168">
        <v>0</v>
      </c>
      <c r="O165" s="168">
        <v>0</v>
      </c>
      <c r="P165" s="167"/>
      <c r="Q165" s="79" t="s">
        <v>540</v>
      </c>
    </row>
    <row r="166" spans="1:17" x14ac:dyDescent="0.25">
      <c r="B166" s="79" t="s">
        <v>343</v>
      </c>
      <c r="C166" s="168">
        <v>1028.4122030000001</v>
      </c>
      <c r="D166" s="168">
        <v>93.333854000000002</v>
      </c>
      <c r="E166" s="168">
        <v>23.548479</v>
      </c>
      <c r="F166" s="168">
        <v>187.824084</v>
      </c>
      <c r="G166" s="168">
        <v>19.536652</v>
      </c>
      <c r="H166" s="168">
        <v>2.3183020000000001</v>
      </c>
      <c r="I166" s="168">
        <v>3.5849759999999997</v>
      </c>
      <c r="J166" s="168">
        <v>136.29337599999999</v>
      </c>
      <c r="K166" s="168">
        <v>42.343699000000001</v>
      </c>
      <c r="L166" s="168">
        <v>31.163694</v>
      </c>
      <c r="M166" s="168">
        <v>3.3463229999999986</v>
      </c>
      <c r="N166" s="168">
        <v>0</v>
      </c>
      <c r="O166" s="168">
        <v>0</v>
      </c>
      <c r="P166" s="167"/>
      <c r="Q166" s="79" t="s">
        <v>541</v>
      </c>
    </row>
    <row r="167" spans="1:17" x14ac:dyDescent="0.25">
      <c r="B167" s="79" t="s">
        <v>344</v>
      </c>
      <c r="C167" s="168">
        <v>1023.81097</v>
      </c>
      <c r="D167" s="168">
        <v>182.31768699999998</v>
      </c>
      <c r="E167" s="168">
        <v>16.115942</v>
      </c>
      <c r="F167" s="168">
        <v>208.06130400000001</v>
      </c>
      <c r="G167" s="168">
        <v>22.023980000000005</v>
      </c>
      <c r="H167" s="168">
        <v>2.9200239999999997</v>
      </c>
      <c r="I167" s="168">
        <v>3.5903760000000005</v>
      </c>
      <c r="J167" s="168">
        <v>141.44334900000001</v>
      </c>
      <c r="K167" s="168">
        <v>47.526574000000004</v>
      </c>
      <c r="L167" s="168">
        <v>33.835658000000009</v>
      </c>
      <c r="M167" s="168">
        <v>2.2560409999999997</v>
      </c>
      <c r="N167" s="168">
        <v>0</v>
      </c>
      <c r="O167" s="168">
        <v>0</v>
      </c>
      <c r="P167" s="167"/>
      <c r="Q167" s="79" t="s">
        <v>542</v>
      </c>
    </row>
    <row r="168" spans="1:17" x14ac:dyDescent="0.25">
      <c r="B168" s="79" t="s">
        <v>345</v>
      </c>
      <c r="C168" s="168">
        <v>808.21472600000016</v>
      </c>
      <c r="D168" s="168">
        <v>36.762264999999999</v>
      </c>
      <c r="E168" s="168">
        <v>1.115119</v>
      </c>
      <c r="F168" s="168">
        <v>163.73484800000003</v>
      </c>
      <c r="G168" s="168">
        <v>17.044891</v>
      </c>
      <c r="H168" s="168">
        <v>2.6420520000000001</v>
      </c>
      <c r="I168" s="168">
        <v>2.6469320000000001</v>
      </c>
      <c r="J168" s="168">
        <v>108.21321599999999</v>
      </c>
      <c r="K168" s="168">
        <v>43.505952999999991</v>
      </c>
      <c r="L168" s="168">
        <v>30.022737999999997</v>
      </c>
      <c r="M168" s="168">
        <v>2.819100000000001</v>
      </c>
      <c r="N168" s="168">
        <v>0</v>
      </c>
      <c r="O168" s="168">
        <v>0</v>
      </c>
      <c r="P168" s="167"/>
      <c r="Q168" s="79" t="s">
        <v>543</v>
      </c>
    </row>
    <row r="169" spans="1:17" x14ac:dyDescent="0.25">
      <c r="B169" s="79" t="s">
        <v>346</v>
      </c>
      <c r="C169" s="168">
        <v>1026.6688990000002</v>
      </c>
      <c r="D169" s="168">
        <v>90.384013999999993</v>
      </c>
      <c r="E169" s="168">
        <v>3.9932749999999997</v>
      </c>
      <c r="F169" s="168">
        <v>204.041178</v>
      </c>
      <c r="G169" s="168">
        <v>19.367878000000001</v>
      </c>
      <c r="H169" s="168">
        <v>3.7412320000000001</v>
      </c>
      <c r="I169" s="168">
        <v>3.4954499999999999</v>
      </c>
      <c r="J169" s="168">
        <v>136.78004399999998</v>
      </c>
      <c r="K169" s="168">
        <v>70.36349100000001</v>
      </c>
      <c r="L169" s="168">
        <v>31.180066</v>
      </c>
      <c r="M169" s="168">
        <v>3.3721789999999991</v>
      </c>
      <c r="N169" s="168">
        <v>0</v>
      </c>
      <c r="O169" s="168">
        <v>0</v>
      </c>
      <c r="P169" s="167"/>
      <c r="Q169" s="79" t="s">
        <v>544</v>
      </c>
    </row>
    <row r="170" spans="1:17" x14ac:dyDescent="0.25">
      <c r="B170" s="79" t="s">
        <v>347</v>
      </c>
      <c r="C170" s="168">
        <v>1187.4957970000003</v>
      </c>
      <c r="D170" s="168">
        <v>24.937429000000002</v>
      </c>
      <c r="E170" s="168">
        <v>2.1799919999999995</v>
      </c>
      <c r="F170" s="168">
        <v>231.33777699999999</v>
      </c>
      <c r="G170" s="168">
        <v>21.728209</v>
      </c>
      <c r="H170" s="168">
        <v>4.1426939999999997</v>
      </c>
      <c r="I170" s="168">
        <v>4.282159</v>
      </c>
      <c r="J170" s="168">
        <v>157.845146</v>
      </c>
      <c r="K170" s="168">
        <v>88.837158999999986</v>
      </c>
      <c r="L170" s="168">
        <v>33.593476000000003</v>
      </c>
      <c r="M170" s="168">
        <v>1.418461</v>
      </c>
      <c r="N170" s="168">
        <v>0</v>
      </c>
      <c r="O170" s="168">
        <v>0</v>
      </c>
      <c r="P170" s="167"/>
      <c r="Q170" s="79" t="s">
        <v>545</v>
      </c>
    </row>
    <row r="171" spans="1:17" x14ac:dyDescent="0.25">
      <c r="B171" s="79" t="s">
        <v>348</v>
      </c>
      <c r="C171" s="168">
        <v>1081.239615</v>
      </c>
      <c r="D171" s="168">
        <v>127.75403900000001</v>
      </c>
      <c r="E171" s="168">
        <v>1.6666109999999998</v>
      </c>
      <c r="F171" s="168">
        <v>220.33102000000002</v>
      </c>
      <c r="G171" s="168">
        <v>25.506592000000001</v>
      </c>
      <c r="H171" s="168">
        <v>4.0535199999999998</v>
      </c>
      <c r="I171" s="168">
        <v>4.2264789999999994</v>
      </c>
      <c r="J171" s="168">
        <v>144.93901700000001</v>
      </c>
      <c r="K171" s="168">
        <v>68.333500000000001</v>
      </c>
      <c r="L171" s="168">
        <v>31.664966</v>
      </c>
      <c r="M171" s="168">
        <v>1.7139789999999997</v>
      </c>
      <c r="N171" s="168">
        <v>0</v>
      </c>
      <c r="O171" s="168">
        <v>0</v>
      </c>
      <c r="P171" s="167"/>
      <c r="Q171" s="79" t="s">
        <v>546</v>
      </c>
    </row>
    <row r="172" spans="1:17" x14ac:dyDescent="0.25">
      <c r="B172" s="79" t="s">
        <v>349</v>
      </c>
      <c r="C172" s="168">
        <v>985.60353599999996</v>
      </c>
      <c r="D172" s="168">
        <v>71.698078999999979</v>
      </c>
      <c r="E172" s="168">
        <v>1.116587</v>
      </c>
      <c r="F172" s="168">
        <v>245.428754</v>
      </c>
      <c r="G172" s="168">
        <v>20.877959000000001</v>
      </c>
      <c r="H172" s="168">
        <v>3.7531459999999996</v>
      </c>
      <c r="I172" s="168">
        <v>2.98441</v>
      </c>
      <c r="J172" s="168">
        <v>134.54510500000001</v>
      </c>
      <c r="K172" s="168">
        <v>51.821912999999995</v>
      </c>
      <c r="L172" s="168">
        <v>30.840911999999999</v>
      </c>
      <c r="M172" s="168">
        <v>1.6664689999999998</v>
      </c>
      <c r="N172" s="168">
        <v>0</v>
      </c>
      <c r="O172" s="168">
        <v>0</v>
      </c>
      <c r="P172" s="167"/>
      <c r="Q172" s="79" t="s">
        <v>547</v>
      </c>
    </row>
    <row r="173" spans="1:17" x14ac:dyDescent="0.25"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168"/>
      <c r="N173" s="168"/>
      <c r="O173" s="168"/>
      <c r="P173" s="167"/>
    </row>
    <row r="174" spans="1:17" x14ac:dyDescent="0.25">
      <c r="A174" s="166">
        <v>2025</v>
      </c>
      <c r="B174" s="79" t="s">
        <v>338</v>
      </c>
      <c r="C174" s="168">
        <v>1027.550088</v>
      </c>
      <c r="D174" s="168">
        <v>41.911258999999994</v>
      </c>
      <c r="E174" s="168">
        <v>2.17896</v>
      </c>
      <c r="F174" s="168">
        <v>207.22594100000001</v>
      </c>
      <c r="G174" s="168">
        <v>18.794988</v>
      </c>
      <c r="H174" s="168">
        <v>2.6724899999999998</v>
      </c>
      <c r="I174" s="168">
        <v>2.9185690000000002</v>
      </c>
      <c r="J174" s="168">
        <v>131.10915299999999</v>
      </c>
      <c r="K174" s="168">
        <v>47.502954999999993</v>
      </c>
      <c r="L174" s="168">
        <v>34.279463999999997</v>
      </c>
      <c r="M174" s="168">
        <v>4.0934819999999998</v>
      </c>
      <c r="N174" s="168">
        <v>0</v>
      </c>
      <c r="O174" s="168">
        <v>0</v>
      </c>
      <c r="P174" s="166">
        <v>2025</v>
      </c>
      <c r="Q174" s="79" t="s">
        <v>536</v>
      </c>
    </row>
    <row r="175" spans="1:17" x14ac:dyDescent="0.25">
      <c r="B175" s="79" t="s">
        <v>339</v>
      </c>
      <c r="C175" s="168">
        <v>1280.6511029999999</v>
      </c>
      <c r="D175" s="168">
        <v>44.960177999999999</v>
      </c>
      <c r="E175" s="168">
        <v>1.8673280000000001</v>
      </c>
      <c r="F175" s="168">
        <v>212.12375000000003</v>
      </c>
      <c r="G175" s="168">
        <v>20.069146</v>
      </c>
      <c r="H175" s="168">
        <v>2.2797670000000001</v>
      </c>
      <c r="I175" s="168">
        <v>5.0015890000000001</v>
      </c>
      <c r="J175" s="168">
        <v>143.52765100000005</v>
      </c>
      <c r="K175" s="168">
        <v>48.262146999999985</v>
      </c>
      <c r="L175" s="168">
        <v>30.134824000000002</v>
      </c>
      <c r="M175" s="168">
        <v>1.4757510000000005</v>
      </c>
      <c r="N175" s="168">
        <v>0</v>
      </c>
      <c r="O175" s="168">
        <v>0</v>
      </c>
      <c r="P175" s="167"/>
      <c r="Q175" s="79" t="s">
        <v>537</v>
      </c>
    </row>
    <row r="176" spans="1:17" x14ac:dyDescent="0.25">
      <c r="B176" s="79" t="s">
        <v>340</v>
      </c>
      <c r="C176" s="168">
        <v>1347.3460540000001</v>
      </c>
      <c r="D176" s="168">
        <v>20.471256</v>
      </c>
      <c r="E176" s="168">
        <v>7.8885579999999997</v>
      </c>
      <c r="F176" s="168">
        <v>220.01506200000006</v>
      </c>
      <c r="G176" s="168">
        <v>17.351154999999999</v>
      </c>
      <c r="H176" s="168">
        <v>3.0123029999999997</v>
      </c>
      <c r="I176" s="168">
        <v>3.8281570000000005</v>
      </c>
      <c r="J176" s="168">
        <v>155.80203299999999</v>
      </c>
      <c r="K176" s="168">
        <v>46.848595999999993</v>
      </c>
      <c r="L176" s="168">
        <v>31.038041</v>
      </c>
      <c r="M176" s="168">
        <v>2.437269000000001</v>
      </c>
      <c r="N176" s="168">
        <v>0</v>
      </c>
      <c r="O176" s="168">
        <v>0</v>
      </c>
      <c r="P176" s="167"/>
      <c r="Q176" s="79" t="s">
        <v>538</v>
      </c>
    </row>
    <row r="177" spans="2:19" x14ac:dyDescent="0.25">
      <c r="B177" s="79" t="s">
        <v>341</v>
      </c>
      <c r="C177" s="168">
        <v>1178.2301780000003</v>
      </c>
      <c r="D177" s="168">
        <v>31.206563000000003</v>
      </c>
      <c r="E177" s="168">
        <v>22.420988999999999</v>
      </c>
      <c r="F177" s="168">
        <v>204.452068</v>
      </c>
      <c r="G177" s="168">
        <v>19.474768999999998</v>
      </c>
      <c r="H177" s="168">
        <v>2.9065639999999999</v>
      </c>
      <c r="I177" s="168">
        <v>4.1252440000000004</v>
      </c>
      <c r="J177" s="168">
        <v>136.59781699999999</v>
      </c>
      <c r="K177" s="168">
        <v>43.07045999999999</v>
      </c>
      <c r="L177" s="168">
        <v>31.105459000000003</v>
      </c>
      <c r="M177" s="168">
        <v>2.7741549999999995</v>
      </c>
      <c r="N177" s="168">
        <v>0</v>
      </c>
      <c r="O177" s="168">
        <v>0</v>
      </c>
      <c r="P177" s="167"/>
      <c r="Q177" s="79" t="s">
        <v>539</v>
      </c>
    </row>
    <row r="178" spans="2:19" x14ac:dyDescent="0.25">
      <c r="B178" s="79" t="s">
        <v>342</v>
      </c>
      <c r="C178" s="168">
        <v>1309.0303269999999</v>
      </c>
      <c r="D178" s="168">
        <v>72.555807000000001</v>
      </c>
      <c r="E178" s="168">
        <v>14.270495</v>
      </c>
      <c r="F178" s="168">
        <v>232.88970100000003</v>
      </c>
      <c r="G178" s="168">
        <v>19.513952000000003</v>
      </c>
      <c r="H178" s="168">
        <v>3.0395560000000006</v>
      </c>
      <c r="I178" s="168">
        <v>3.073413</v>
      </c>
      <c r="J178" s="168">
        <v>150.28580600000001</v>
      </c>
      <c r="K178" s="168">
        <v>46.345542999999999</v>
      </c>
      <c r="L178" s="168">
        <v>33.052942000000002</v>
      </c>
      <c r="M178" s="168">
        <v>5.2838719999999997</v>
      </c>
      <c r="N178" s="168">
        <v>0</v>
      </c>
      <c r="O178" s="168">
        <v>0</v>
      </c>
      <c r="P178" s="167"/>
      <c r="Q178" s="79" t="s">
        <v>540</v>
      </c>
    </row>
    <row r="179" spans="2:19" x14ac:dyDescent="0.25">
      <c r="B179" s="79" t="s">
        <v>343</v>
      </c>
      <c r="C179" s="168">
        <v>1209.917729</v>
      </c>
      <c r="D179" s="168">
        <v>22.115047000000004</v>
      </c>
      <c r="E179" s="168">
        <v>3.063504</v>
      </c>
      <c r="F179" s="168">
        <v>219.31813600000001</v>
      </c>
      <c r="G179" s="168">
        <v>20.074244</v>
      </c>
      <c r="H179" s="168">
        <v>3.7627319999999997</v>
      </c>
      <c r="I179" s="168">
        <v>3.0588429999999995</v>
      </c>
      <c r="J179" s="168">
        <v>145.04610600000001</v>
      </c>
      <c r="K179" s="168">
        <v>47.156306999999998</v>
      </c>
      <c r="L179" s="168">
        <v>34.027005000000003</v>
      </c>
      <c r="M179" s="168">
        <v>2.3580360000000002</v>
      </c>
      <c r="N179" s="168">
        <v>0</v>
      </c>
      <c r="O179" s="168">
        <v>0</v>
      </c>
      <c r="P179" s="167"/>
      <c r="Q179" s="79" t="s">
        <v>541</v>
      </c>
      <c r="R179" s="169"/>
      <c r="S179" s="169"/>
    </row>
    <row r="180" spans="2:19" x14ac:dyDescent="0.25">
      <c r="B180" s="79" t="s">
        <v>344</v>
      </c>
      <c r="C180" s="168">
        <v>1266.0835769999999</v>
      </c>
      <c r="D180" s="168">
        <v>137.04766300000003</v>
      </c>
      <c r="E180" s="168">
        <v>13.351071000000001</v>
      </c>
      <c r="F180" s="168">
        <v>237.53561300000007</v>
      </c>
      <c r="G180" s="168">
        <v>23.001224000000001</v>
      </c>
      <c r="H180" s="168">
        <v>3.8871159999999998</v>
      </c>
      <c r="I180" s="168">
        <v>4.1632569999999998</v>
      </c>
      <c r="J180" s="168">
        <v>162.238079</v>
      </c>
      <c r="K180" s="168">
        <v>56.879519999999999</v>
      </c>
      <c r="L180" s="168">
        <v>36.418431999999996</v>
      </c>
      <c r="M180" s="168">
        <v>5.3815400000000011</v>
      </c>
      <c r="N180" s="168">
        <v>0</v>
      </c>
      <c r="O180" s="168">
        <v>0</v>
      </c>
      <c r="P180" s="167"/>
      <c r="Q180" s="79" t="s">
        <v>542</v>
      </c>
      <c r="R180" s="169"/>
      <c r="S180" s="169"/>
    </row>
    <row r="181" spans="2:19" x14ac:dyDescent="0.25">
      <c r="B181" s="79" t="s">
        <v>345</v>
      </c>
      <c r="C181" s="168">
        <v>885.60678599999994</v>
      </c>
      <c r="D181" s="168">
        <v>98.821145999999999</v>
      </c>
      <c r="E181" s="168">
        <v>3.6172360000000001</v>
      </c>
      <c r="F181" s="168">
        <v>175.38279500000002</v>
      </c>
      <c r="G181" s="168">
        <v>19.626795000000001</v>
      </c>
      <c r="H181" s="168">
        <v>2.9197949999999997</v>
      </c>
      <c r="I181" s="168">
        <v>2.3275790000000001</v>
      </c>
      <c r="J181" s="168">
        <v>112.40023999999997</v>
      </c>
      <c r="K181" s="168">
        <v>48.165830999999997</v>
      </c>
      <c r="L181" s="168">
        <v>29.830566000000001</v>
      </c>
      <c r="M181" s="168">
        <v>1.1008670000000003</v>
      </c>
      <c r="N181" s="168">
        <v>0</v>
      </c>
      <c r="O181" s="168">
        <v>0</v>
      </c>
      <c r="P181" s="167"/>
      <c r="Q181" s="79" t="s">
        <v>543</v>
      </c>
      <c r="R181" s="169"/>
      <c r="S181" s="169"/>
    </row>
    <row r="182" spans="2:19" x14ac:dyDescent="0.25">
      <c r="B182" s="79" t="s">
        <v>346</v>
      </c>
      <c r="C182" s="168">
        <v>1229.092515</v>
      </c>
      <c r="D182" s="168">
        <v>129.90571500000001</v>
      </c>
      <c r="E182" s="168">
        <v>1.112279</v>
      </c>
      <c r="F182" s="168">
        <v>220.91579399999998</v>
      </c>
      <c r="G182" s="168">
        <v>26.424019999999999</v>
      </c>
      <c r="H182" s="168">
        <v>3.9287109999999998</v>
      </c>
      <c r="I182" s="168">
        <v>3.1579139999999999</v>
      </c>
      <c r="J182" s="168">
        <v>159.45156999999998</v>
      </c>
      <c r="K182" s="168">
        <v>75.949298000000027</v>
      </c>
      <c r="L182" s="168">
        <v>34.177599000000001</v>
      </c>
      <c r="M182" s="168">
        <v>1.8434500000000005</v>
      </c>
      <c r="N182" s="168">
        <v>0</v>
      </c>
      <c r="O182" s="168">
        <v>0</v>
      </c>
      <c r="P182" s="167"/>
      <c r="Q182" s="79" t="s">
        <v>544</v>
      </c>
      <c r="R182" s="169"/>
      <c r="S182" s="169"/>
    </row>
    <row r="183" spans="2:19" x14ac:dyDescent="0.25">
      <c r="B183" s="79" t="s">
        <v>347</v>
      </c>
      <c r="C183" s="168">
        <v>1243.090465</v>
      </c>
      <c r="D183" s="168">
        <v>31.491279000000006</v>
      </c>
      <c r="E183" s="168">
        <v>3.7113770000000006</v>
      </c>
      <c r="F183" s="168">
        <v>239.45477400000001</v>
      </c>
      <c r="G183" s="168">
        <v>28.804157999999997</v>
      </c>
      <c r="H183" s="168">
        <v>5.2056930000000001</v>
      </c>
      <c r="I183" s="168">
        <v>4.1209899999999999</v>
      </c>
      <c r="J183" s="168">
        <v>161.45784700000004</v>
      </c>
      <c r="K183" s="168">
        <v>92.808557000000008</v>
      </c>
      <c r="L183" s="168">
        <v>35.561301</v>
      </c>
      <c r="M183" s="168">
        <v>2.2236609999999999</v>
      </c>
      <c r="N183" s="168">
        <v>0</v>
      </c>
      <c r="O183" s="168">
        <v>0</v>
      </c>
      <c r="P183" s="167"/>
      <c r="Q183" s="79" t="s">
        <v>545</v>
      </c>
      <c r="R183" s="169"/>
      <c r="S183" s="169"/>
    </row>
    <row r="184" spans="2:19" x14ac:dyDescent="0.25">
      <c r="B184" s="79" t="s">
        <v>348</v>
      </c>
      <c r="C184" s="168">
        <v>1143.242628</v>
      </c>
      <c r="D184" s="168">
        <v>35.401674999999997</v>
      </c>
      <c r="E184" s="168">
        <v>11.575975</v>
      </c>
      <c r="F184" s="168">
        <v>223.22459799999996</v>
      </c>
      <c r="G184" s="168">
        <v>26.838381999999999</v>
      </c>
      <c r="H184" s="168">
        <v>4.8660450000000006</v>
      </c>
      <c r="I184" s="168">
        <v>3.4605419999999998</v>
      </c>
      <c r="J184" s="168">
        <v>143.23754399999999</v>
      </c>
      <c r="K184" s="168">
        <v>67.069194999999993</v>
      </c>
      <c r="L184" s="168">
        <v>31.215104999999998</v>
      </c>
      <c r="M184" s="168">
        <v>5.2560449999999994</v>
      </c>
      <c r="N184" s="168">
        <v>0</v>
      </c>
      <c r="O184" s="168">
        <v>0</v>
      </c>
      <c r="P184" s="167"/>
      <c r="Q184" s="79" t="s">
        <v>546</v>
      </c>
      <c r="R184" s="169"/>
      <c r="S184" s="169"/>
    </row>
    <row r="185" spans="2:19" x14ac:dyDescent="0.25">
      <c r="B185" s="79" t="s">
        <v>349</v>
      </c>
      <c r="C185" s="168"/>
      <c r="D185" s="168"/>
      <c r="E185" s="168"/>
      <c r="F185" s="168"/>
      <c r="G185" s="168"/>
      <c r="H185" s="168"/>
      <c r="I185" s="168"/>
      <c r="J185" s="168"/>
      <c r="K185" s="168"/>
      <c r="L185" s="168"/>
      <c r="M185" s="168"/>
      <c r="N185" s="168"/>
      <c r="O185" s="168"/>
      <c r="P185" s="167"/>
      <c r="Q185" s="79" t="s">
        <v>547</v>
      </c>
      <c r="R185" s="169"/>
      <c r="S185" s="169"/>
    </row>
    <row r="186" spans="2:19" x14ac:dyDescent="0.25">
      <c r="C186" s="168"/>
      <c r="D186" s="168"/>
      <c r="E186" s="168"/>
      <c r="F186" s="168"/>
      <c r="G186" s="168"/>
      <c r="H186" s="168"/>
      <c r="I186" s="168"/>
      <c r="J186" s="168"/>
      <c r="K186" s="168"/>
      <c r="L186" s="168"/>
      <c r="M186" s="168"/>
      <c r="N186" s="168"/>
      <c r="O186" s="168"/>
    </row>
    <row r="187" spans="2:19" x14ac:dyDescent="0.25">
      <c r="C187" s="168"/>
      <c r="D187" s="168"/>
      <c r="E187" s="168"/>
      <c r="F187" s="168"/>
      <c r="G187" s="168"/>
      <c r="H187" s="168"/>
      <c r="I187" s="168"/>
      <c r="J187" s="168"/>
      <c r="K187" s="168"/>
      <c r="L187" s="168"/>
      <c r="M187" s="168"/>
      <c r="N187" s="168"/>
      <c r="O187" s="168"/>
    </row>
    <row r="188" spans="2:19" x14ac:dyDescent="0.25">
      <c r="C188" s="168"/>
      <c r="D188" s="168"/>
      <c r="E188" s="168"/>
      <c r="F188" s="168"/>
      <c r="G188" s="168"/>
      <c r="H188" s="168"/>
      <c r="I188" s="168"/>
      <c r="J188" s="168"/>
      <c r="K188" s="168"/>
      <c r="L188" s="168"/>
      <c r="M188" s="168"/>
      <c r="N188" s="168"/>
      <c r="O188" s="168"/>
    </row>
  </sheetData>
  <mergeCells count="37">
    <mergeCell ref="A159:A160"/>
    <mergeCell ref="B159:B160"/>
    <mergeCell ref="C159:O159"/>
    <mergeCell ref="P159:P160"/>
    <mergeCell ref="Q159:Q160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T128:T129"/>
    <mergeCell ref="U128:U129"/>
    <mergeCell ref="T4:T5"/>
    <mergeCell ref="U4:U5"/>
    <mergeCell ref="T35:T36"/>
    <mergeCell ref="U35:U36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12" x14ac:dyDescent="0.25"/>
  <cols>
    <col min="1" max="1" width="6.88671875" style="167" customWidth="1"/>
    <col min="2" max="2" width="9.88671875" style="79" bestFit="1" customWidth="1"/>
    <col min="3" max="19" width="7.44140625" style="79" customWidth="1"/>
    <col min="20" max="20" width="9.109375" style="167"/>
    <col min="21" max="16384" width="9.109375" style="79"/>
  </cols>
  <sheetData>
    <row r="1" spans="1:21" hidden="1" x14ac:dyDescent="0.25"/>
    <row r="2" spans="1:21" s="187" customFormat="1" ht="9" customHeight="1" x14ac:dyDescent="0.25">
      <c r="A2" s="247"/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7"/>
    </row>
    <row r="3" spans="1:21" s="187" customFormat="1" ht="27" customHeight="1" thickBot="1" x14ac:dyDescent="0.3">
      <c r="A3" s="214" t="s">
        <v>676</v>
      </c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</row>
    <row r="4" spans="1:21" s="170" customFormat="1" ht="11.25" customHeight="1" thickBot="1" x14ac:dyDescent="0.3">
      <c r="A4" s="206" t="s">
        <v>162</v>
      </c>
      <c r="B4" s="206" t="s">
        <v>163</v>
      </c>
      <c r="C4" s="244" t="s">
        <v>715</v>
      </c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6"/>
      <c r="T4" s="206" t="s">
        <v>533</v>
      </c>
      <c r="U4" s="206" t="s">
        <v>520</v>
      </c>
    </row>
    <row r="5" spans="1:21" ht="20.25" customHeight="1" thickBot="1" x14ac:dyDescent="0.3">
      <c r="A5" s="207"/>
      <c r="B5" s="207"/>
      <c r="C5" s="188" t="s">
        <v>5</v>
      </c>
      <c r="D5" s="188" t="s">
        <v>8</v>
      </c>
      <c r="E5" s="188" t="s">
        <v>12</v>
      </c>
      <c r="F5" s="188" t="s">
        <v>16</v>
      </c>
      <c r="G5" s="188" t="s">
        <v>23</v>
      </c>
      <c r="H5" s="188" t="s">
        <v>27</v>
      </c>
      <c r="I5" s="188" t="s">
        <v>34</v>
      </c>
      <c r="J5" s="188" t="s">
        <v>40</v>
      </c>
      <c r="K5" s="188" t="s">
        <v>47</v>
      </c>
      <c r="L5" s="188">
        <v>10</v>
      </c>
      <c r="M5" s="188">
        <v>11</v>
      </c>
      <c r="N5" s="188">
        <v>12</v>
      </c>
      <c r="O5" s="188">
        <v>13</v>
      </c>
      <c r="P5" s="188">
        <v>14</v>
      </c>
      <c r="Q5" s="188">
        <v>15</v>
      </c>
      <c r="R5" s="188">
        <v>16</v>
      </c>
      <c r="S5" s="188">
        <v>17</v>
      </c>
      <c r="T5" s="207"/>
      <c r="U5" s="207"/>
    </row>
    <row r="6" spans="1:21" x14ac:dyDescent="0.25">
      <c r="A6" s="166">
        <v>2024</v>
      </c>
      <c r="B6" s="79" t="s">
        <v>338</v>
      </c>
      <c r="C6" s="168">
        <v>22.864283</v>
      </c>
      <c r="D6" s="168">
        <v>22.457922999999997</v>
      </c>
      <c r="E6" s="168">
        <v>73.218961000000007</v>
      </c>
      <c r="F6" s="168">
        <v>41.573100999999994</v>
      </c>
      <c r="G6" s="168">
        <v>8.5225929999999988</v>
      </c>
      <c r="H6" s="168">
        <v>10.370489000000001</v>
      </c>
      <c r="I6" s="168">
        <v>42.278394999999996</v>
      </c>
      <c r="J6" s="168">
        <v>64.242864999999995</v>
      </c>
      <c r="K6" s="168">
        <v>12.329338999999997</v>
      </c>
      <c r="L6" s="168">
        <v>14.734262000000001</v>
      </c>
      <c r="M6" s="168">
        <v>6.5623970000000007</v>
      </c>
      <c r="N6" s="168">
        <v>10.222599000000001</v>
      </c>
      <c r="O6" s="168">
        <v>0.30208499999999999</v>
      </c>
      <c r="P6" s="168">
        <v>0.53242699999999998</v>
      </c>
      <c r="Q6" s="168">
        <v>190.83589900000001</v>
      </c>
      <c r="R6" s="168">
        <v>31.404249</v>
      </c>
      <c r="S6" s="168">
        <v>22.155037</v>
      </c>
      <c r="T6" s="166">
        <v>2024</v>
      </c>
      <c r="U6" s="79" t="s">
        <v>536</v>
      </c>
    </row>
    <row r="7" spans="1:21" x14ac:dyDescent="0.25">
      <c r="B7" s="79" t="s">
        <v>339</v>
      </c>
      <c r="C7" s="168">
        <v>30.215835999999999</v>
      </c>
      <c r="D7" s="168">
        <v>23.658561000000002</v>
      </c>
      <c r="E7" s="168">
        <v>70.939064000000002</v>
      </c>
      <c r="F7" s="168">
        <v>39.483467000000005</v>
      </c>
      <c r="G7" s="168">
        <v>6.0356459999999998</v>
      </c>
      <c r="H7" s="168">
        <v>15.345483000000002</v>
      </c>
      <c r="I7" s="168">
        <v>44.358350000000002</v>
      </c>
      <c r="J7" s="168">
        <v>67.355479000000003</v>
      </c>
      <c r="K7" s="168">
        <v>10.756901999999998</v>
      </c>
      <c r="L7" s="168">
        <v>12.390643000000001</v>
      </c>
      <c r="M7" s="168">
        <v>6.862679</v>
      </c>
      <c r="N7" s="168">
        <v>12.912479000000001</v>
      </c>
      <c r="O7" s="168">
        <v>0.82083099999999976</v>
      </c>
      <c r="P7" s="168">
        <v>0.28364600000000001</v>
      </c>
      <c r="Q7" s="168">
        <v>180.50351899999998</v>
      </c>
      <c r="R7" s="168">
        <v>35.477339000000001</v>
      </c>
      <c r="S7" s="168">
        <v>19.400209</v>
      </c>
      <c r="U7" s="79" t="s">
        <v>537</v>
      </c>
    </row>
    <row r="8" spans="1:21" x14ac:dyDescent="0.25">
      <c r="B8" s="79" t="s">
        <v>340</v>
      </c>
      <c r="C8" s="168">
        <v>36.375740999999998</v>
      </c>
      <c r="D8" s="168">
        <v>24.668714000000005</v>
      </c>
      <c r="E8" s="168">
        <v>79.205006999999995</v>
      </c>
      <c r="F8" s="168">
        <v>40.361623999999999</v>
      </c>
      <c r="G8" s="168">
        <v>7.5042620000000007</v>
      </c>
      <c r="H8" s="168">
        <v>19.838412999999999</v>
      </c>
      <c r="I8" s="168">
        <v>42.934418000000001</v>
      </c>
      <c r="J8" s="168">
        <v>67.015912999999998</v>
      </c>
      <c r="K8" s="168">
        <v>10.781791</v>
      </c>
      <c r="L8" s="168">
        <v>11.697329000000002</v>
      </c>
      <c r="M8" s="168">
        <v>6.9667200000000005</v>
      </c>
      <c r="N8" s="168">
        <v>9.8089659999999981</v>
      </c>
      <c r="O8" s="168">
        <v>0.88827100000000003</v>
      </c>
      <c r="P8" s="168">
        <v>0.113856</v>
      </c>
      <c r="Q8" s="168">
        <v>150.66070900000003</v>
      </c>
      <c r="R8" s="168">
        <v>36.359012000000007</v>
      </c>
      <c r="S8" s="168">
        <v>34.883499999999998</v>
      </c>
      <c r="U8" s="79" t="s">
        <v>538</v>
      </c>
    </row>
    <row r="9" spans="1:21" x14ac:dyDescent="0.25">
      <c r="B9" s="79" t="s">
        <v>341</v>
      </c>
      <c r="C9" s="168">
        <v>50.681145999999998</v>
      </c>
      <c r="D9" s="168">
        <v>26.743807000000004</v>
      </c>
      <c r="E9" s="168">
        <v>72.688325999999989</v>
      </c>
      <c r="F9" s="168">
        <v>42.586235999999985</v>
      </c>
      <c r="G9" s="168">
        <v>7.3067640000000003</v>
      </c>
      <c r="H9" s="168">
        <v>22.757645</v>
      </c>
      <c r="I9" s="168">
        <v>44.761420999999999</v>
      </c>
      <c r="J9" s="168">
        <v>84.516188999999997</v>
      </c>
      <c r="K9" s="168">
        <v>12.598297999999998</v>
      </c>
      <c r="L9" s="168">
        <v>11.288855</v>
      </c>
      <c r="M9" s="168">
        <v>8.2989789999999992</v>
      </c>
      <c r="N9" s="168">
        <v>8.6163089999999993</v>
      </c>
      <c r="O9" s="168">
        <v>0.85765400000000003</v>
      </c>
      <c r="P9" s="168">
        <v>0.42727599999999999</v>
      </c>
      <c r="Q9" s="168">
        <v>178.04064300000002</v>
      </c>
      <c r="R9" s="168">
        <v>37.614660999999998</v>
      </c>
      <c r="S9" s="168">
        <v>23.406137999999999</v>
      </c>
      <c r="U9" s="79" t="s">
        <v>539</v>
      </c>
    </row>
    <row r="10" spans="1:21" x14ac:dyDescent="0.25">
      <c r="B10" s="79" t="s">
        <v>342</v>
      </c>
      <c r="C10" s="168">
        <v>30.722445999999998</v>
      </c>
      <c r="D10" s="168">
        <v>27.990034000000001</v>
      </c>
      <c r="E10" s="168">
        <v>80.587469000000013</v>
      </c>
      <c r="F10" s="168">
        <v>42.033325000000005</v>
      </c>
      <c r="G10" s="168">
        <v>7.3923139999999998</v>
      </c>
      <c r="H10" s="168">
        <v>17.170317999999998</v>
      </c>
      <c r="I10" s="168">
        <v>55.840176999999997</v>
      </c>
      <c r="J10" s="168">
        <v>87.952416000000014</v>
      </c>
      <c r="K10" s="168">
        <v>10.670816000000002</v>
      </c>
      <c r="L10" s="168">
        <v>9.4758239999999994</v>
      </c>
      <c r="M10" s="168">
        <v>10.964425999999998</v>
      </c>
      <c r="N10" s="168">
        <v>7.9618859999999998</v>
      </c>
      <c r="O10" s="168">
        <v>0.85997100000000004</v>
      </c>
      <c r="P10" s="168">
        <v>0.45918999999999999</v>
      </c>
      <c r="Q10" s="168">
        <v>159.326482</v>
      </c>
      <c r="R10" s="168">
        <v>35.126075</v>
      </c>
      <c r="S10" s="168">
        <v>31.503415999999998</v>
      </c>
      <c r="U10" s="79" t="s">
        <v>540</v>
      </c>
    </row>
    <row r="11" spans="1:21" x14ac:dyDescent="0.25">
      <c r="B11" s="79" t="s">
        <v>343</v>
      </c>
      <c r="C11" s="168">
        <v>24.729063999999997</v>
      </c>
      <c r="D11" s="168">
        <v>26.966385999999993</v>
      </c>
      <c r="E11" s="168">
        <v>83.126993999999996</v>
      </c>
      <c r="F11" s="168">
        <v>37.288356000000014</v>
      </c>
      <c r="G11" s="168">
        <v>5.9484310000000011</v>
      </c>
      <c r="H11" s="168">
        <v>10.671094</v>
      </c>
      <c r="I11" s="168">
        <v>56.519347000000003</v>
      </c>
      <c r="J11" s="168">
        <v>74.832982000000001</v>
      </c>
      <c r="K11" s="168">
        <v>12.068601000000001</v>
      </c>
      <c r="L11" s="168">
        <v>7.7425359999999994</v>
      </c>
      <c r="M11" s="168">
        <v>7.1828659999999998</v>
      </c>
      <c r="N11" s="168">
        <v>8.4233220000000006</v>
      </c>
      <c r="O11" s="168">
        <v>0.68346400000000007</v>
      </c>
      <c r="P11" s="168">
        <v>0.235758</v>
      </c>
      <c r="Q11" s="168">
        <v>139.76221799999999</v>
      </c>
      <c r="R11" s="168">
        <v>34.408391000000002</v>
      </c>
      <c r="S11" s="168">
        <v>14.680581999999999</v>
      </c>
      <c r="U11" s="79" t="s">
        <v>541</v>
      </c>
    </row>
    <row r="12" spans="1:21" x14ac:dyDescent="0.25">
      <c r="B12" s="79" t="s">
        <v>344</v>
      </c>
      <c r="C12" s="168">
        <v>21.758354000000001</v>
      </c>
      <c r="D12" s="168">
        <v>27.823101000000001</v>
      </c>
      <c r="E12" s="168">
        <v>96.639871999999997</v>
      </c>
      <c r="F12" s="168">
        <v>42.141805000000005</v>
      </c>
      <c r="G12" s="168">
        <v>8.696235999999999</v>
      </c>
      <c r="H12" s="168">
        <v>6.2707129999999998</v>
      </c>
      <c r="I12" s="168">
        <v>47.251357999999996</v>
      </c>
      <c r="J12" s="168">
        <v>88.616963999999996</v>
      </c>
      <c r="K12" s="168">
        <v>12.719240999999997</v>
      </c>
      <c r="L12" s="168">
        <v>10.252418</v>
      </c>
      <c r="M12" s="168">
        <v>7.355594</v>
      </c>
      <c r="N12" s="168">
        <v>7.3191530000000009</v>
      </c>
      <c r="O12" s="168">
        <v>0.78946899999999998</v>
      </c>
      <c r="P12" s="168">
        <v>0.24701500000000001</v>
      </c>
      <c r="Q12" s="168">
        <v>187.81756199999998</v>
      </c>
      <c r="R12" s="168">
        <v>41.206779000000004</v>
      </c>
      <c r="S12" s="168">
        <v>28.635318999999999</v>
      </c>
      <c r="U12" s="79" t="s">
        <v>542</v>
      </c>
    </row>
    <row r="13" spans="1:21" x14ac:dyDescent="0.25">
      <c r="B13" s="79" t="s">
        <v>345</v>
      </c>
      <c r="C13" s="168">
        <v>24.473067999999998</v>
      </c>
      <c r="D13" s="168">
        <v>22.364224999999998</v>
      </c>
      <c r="E13" s="168">
        <v>92.453766999999999</v>
      </c>
      <c r="F13" s="168">
        <v>43.063236000000003</v>
      </c>
      <c r="G13" s="168">
        <v>2.6829739999999997</v>
      </c>
      <c r="H13" s="168">
        <v>5.3742179999999999</v>
      </c>
      <c r="I13" s="168">
        <v>43.055449999999993</v>
      </c>
      <c r="J13" s="168">
        <v>103.44805199999999</v>
      </c>
      <c r="K13" s="168">
        <v>10.785243000000001</v>
      </c>
      <c r="L13" s="168">
        <v>7.5571230000000007</v>
      </c>
      <c r="M13" s="168">
        <v>7.5111390000000009</v>
      </c>
      <c r="N13" s="168">
        <v>7.9802869999999997</v>
      </c>
      <c r="O13" s="168">
        <v>0.14866699999999999</v>
      </c>
      <c r="P13" s="168">
        <v>0.438332</v>
      </c>
      <c r="Q13" s="168">
        <v>117.96656899999999</v>
      </c>
      <c r="R13" s="168">
        <v>31.839962000000011</v>
      </c>
      <c r="S13" s="168">
        <v>23.836595000000003</v>
      </c>
      <c r="U13" s="79" t="s">
        <v>543</v>
      </c>
    </row>
    <row r="14" spans="1:21" x14ac:dyDescent="0.25">
      <c r="B14" s="79" t="s">
        <v>346</v>
      </c>
      <c r="C14" s="168">
        <v>26.655984</v>
      </c>
      <c r="D14" s="168">
        <v>27.075648000000001</v>
      </c>
      <c r="E14" s="168">
        <v>94.555175000000006</v>
      </c>
      <c r="F14" s="168">
        <v>45.167335000000001</v>
      </c>
      <c r="G14" s="168">
        <v>4.9252719999999997</v>
      </c>
      <c r="H14" s="168">
        <v>5.3800810000000006</v>
      </c>
      <c r="I14" s="168">
        <v>61.278204000000002</v>
      </c>
      <c r="J14" s="168">
        <v>120.98085600000002</v>
      </c>
      <c r="K14" s="168">
        <v>10.285782999999997</v>
      </c>
      <c r="L14" s="168">
        <v>10.713735</v>
      </c>
      <c r="M14" s="168">
        <v>6.3578679999999999</v>
      </c>
      <c r="N14" s="168">
        <v>10.001882</v>
      </c>
      <c r="O14" s="168">
        <v>0.38972600000000002</v>
      </c>
      <c r="P14" s="168">
        <v>0.28281400000000001</v>
      </c>
      <c r="Q14" s="168">
        <v>132.52058699999998</v>
      </c>
      <c r="R14" s="168">
        <v>38.287241999999992</v>
      </c>
      <c r="S14" s="168">
        <v>13.803644999999999</v>
      </c>
      <c r="U14" s="79" t="s">
        <v>544</v>
      </c>
    </row>
    <row r="15" spans="1:21" x14ac:dyDescent="0.25">
      <c r="B15" s="79" t="s">
        <v>347</v>
      </c>
      <c r="C15" s="168">
        <v>13.47992</v>
      </c>
      <c r="D15" s="168">
        <v>32.739151000000007</v>
      </c>
      <c r="E15" s="168">
        <v>105.75406000000001</v>
      </c>
      <c r="F15" s="168">
        <v>56.144123</v>
      </c>
      <c r="G15" s="168">
        <v>5.889894</v>
      </c>
      <c r="H15" s="168">
        <v>6.9394619999999998</v>
      </c>
      <c r="I15" s="168">
        <v>59.859981999999995</v>
      </c>
      <c r="J15" s="168">
        <v>114.32724999999999</v>
      </c>
      <c r="K15" s="168">
        <v>12.704179999999997</v>
      </c>
      <c r="L15" s="168">
        <v>16.792280999999999</v>
      </c>
      <c r="M15" s="168">
        <v>11.610003000000003</v>
      </c>
      <c r="N15" s="168">
        <v>14.378263</v>
      </c>
      <c r="O15" s="168">
        <v>0.34157100000000001</v>
      </c>
      <c r="P15" s="168">
        <v>0.22548599999999999</v>
      </c>
      <c r="Q15" s="168">
        <v>152.98206799999997</v>
      </c>
      <c r="R15" s="168">
        <v>46.151412000000008</v>
      </c>
      <c r="S15" s="168">
        <v>23.521436999999999</v>
      </c>
      <c r="U15" s="79" t="s">
        <v>545</v>
      </c>
    </row>
    <row r="16" spans="1:21" x14ac:dyDescent="0.25">
      <c r="B16" s="79" t="s">
        <v>348</v>
      </c>
      <c r="C16" s="168">
        <v>10.742125999999999</v>
      </c>
      <c r="D16" s="168">
        <v>26.181907000000002</v>
      </c>
      <c r="E16" s="168">
        <v>96.114990000000006</v>
      </c>
      <c r="F16" s="168">
        <v>48.863464999999991</v>
      </c>
      <c r="G16" s="168">
        <v>6.3353989999999998</v>
      </c>
      <c r="H16" s="168">
        <v>7.1297009999999998</v>
      </c>
      <c r="I16" s="168">
        <v>49.452005999999997</v>
      </c>
      <c r="J16" s="168">
        <v>92.195629000000025</v>
      </c>
      <c r="K16" s="168">
        <v>12.176860999999999</v>
      </c>
      <c r="L16" s="168">
        <v>14.784701</v>
      </c>
      <c r="M16" s="168">
        <v>7.4696049999999996</v>
      </c>
      <c r="N16" s="168">
        <v>11.84327</v>
      </c>
      <c r="O16" s="168">
        <v>0.96553600000000006</v>
      </c>
      <c r="P16" s="168">
        <v>0.288497</v>
      </c>
      <c r="Q16" s="168">
        <v>242.36036500000003</v>
      </c>
      <c r="R16" s="168">
        <v>40.550327999999993</v>
      </c>
      <c r="S16" s="168">
        <v>16.674961</v>
      </c>
      <c r="U16" s="79" t="s">
        <v>546</v>
      </c>
    </row>
    <row r="17" spans="1:21" x14ac:dyDescent="0.25">
      <c r="B17" s="79" t="s">
        <v>349</v>
      </c>
      <c r="C17" s="168">
        <v>31.487632000000001</v>
      </c>
      <c r="D17" s="168">
        <v>22.731883</v>
      </c>
      <c r="E17" s="168">
        <v>81.593153000000001</v>
      </c>
      <c r="F17" s="168">
        <v>44.257827999999996</v>
      </c>
      <c r="G17" s="168">
        <v>5.26335</v>
      </c>
      <c r="H17" s="168">
        <v>9.3145419999999994</v>
      </c>
      <c r="I17" s="168">
        <v>34.892348000000005</v>
      </c>
      <c r="J17" s="168">
        <v>87.350074999999975</v>
      </c>
      <c r="K17" s="168">
        <v>10.720102999999998</v>
      </c>
      <c r="L17" s="168">
        <v>10.229733</v>
      </c>
      <c r="M17" s="168">
        <v>5.2413319999999999</v>
      </c>
      <c r="N17" s="168">
        <v>12.1242</v>
      </c>
      <c r="O17" s="168">
        <v>0.750834</v>
      </c>
      <c r="P17" s="168">
        <v>0.35868699999999998</v>
      </c>
      <c r="Q17" s="168">
        <v>186.26433799999998</v>
      </c>
      <c r="R17" s="168">
        <v>34.189212999999995</v>
      </c>
      <c r="S17" s="168">
        <v>9.2726699999999997</v>
      </c>
      <c r="U17" s="79" t="s">
        <v>547</v>
      </c>
    </row>
    <row r="18" spans="1:21" x14ac:dyDescent="0.25"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9"/>
      <c r="Q18" s="169"/>
      <c r="R18" s="169"/>
      <c r="S18" s="169"/>
    </row>
    <row r="19" spans="1:21" x14ac:dyDescent="0.25">
      <c r="A19" s="166">
        <v>2025</v>
      </c>
      <c r="B19" s="79" t="s">
        <v>338</v>
      </c>
      <c r="C19" s="168">
        <v>50.044032000000023</v>
      </c>
      <c r="D19" s="168">
        <v>30.074628999999998</v>
      </c>
      <c r="E19" s="168">
        <v>88.984222000000017</v>
      </c>
      <c r="F19" s="168">
        <v>48.025476999999995</v>
      </c>
      <c r="G19" s="168">
        <v>5.5784789999999997</v>
      </c>
      <c r="H19" s="168">
        <v>12.636386000000002</v>
      </c>
      <c r="I19" s="168">
        <v>41.952804999999998</v>
      </c>
      <c r="J19" s="168">
        <v>76.984296000000015</v>
      </c>
      <c r="K19" s="168">
        <v>12.104769000000003</v>
      </c>
      <c r="L19" s="168">
        <v>11.301361</v>
      </c>
      <c r="M19" s="168">
        <v>6.9906930000000003</v>
      </c>
      <c r="N19" s="168">
        <v>8.9144909999999999</v>
      </c>
      <c r="O19" s="168">
        <v>0.79421000000000008</v>
      </c>
      <c r="P19" s="168">
        <v>0.32127399999999995</v>
      </c>
      <c r="Q19" s="168">
        <v>140.29657999999998</v>
      </c>
      <c r="R19" s="168">
        <v>38.366252000000003</v>
      </c>
      <c r="S19" s="168">
        <v>15.243722</v>
      </c>
      <c r="T19" s="166">
        <v>2025</v>
      </c>
      <c r="U19" s="79" t="s">
        <v>536</v>
      </c>
    </row>
    <row r="20" spans="1:21" x14ac:dyDescent="0.25">
      <c r="B20" s="79" t="s">
        <v>339</v>
      </c>
      <c r="C20" s="168">
        <v>30.814603999999999</v>
      </c>
      <c r="D20" s="168">
        <v>28.702501999999996</v>
      </c>
      <c r="E20" s="168">
        <v>91.926507999999984</v>
      </c>
      <c r="F20" s="168">
        <v>38.972065999999998</v>
      </c>
      <c r="G20" s="168">
        <v>5.4511339999999997</v>
      </c>
      <c r="H20" s="168">
        <v>15.208375</v>
      </c>
      <c r="I20" s="168">
        <v>41.339724000000004</v>
      </c>
      <c r="J20" s="168">
        <v>76.296890999999988</v>
      </c>
      <c r="K20" s="168">
        <v>14.043780999999999</v>
      </c>
      <c r="L20" s="168">
        <v>11.305714</v>
      </c>
      <c r="M20" s="168">
        <v>6.1172330000000006</v>
      </c>
      <c r="N20" s="168">
        <v>13.790399000000001</v>
      </c>
      <c r="O20" s="168">
        <v>0.83313000000000004</v>
      </c>
      <c r="P20" s="168">
        <v>0.38102699999999995</v>
      </c>
      <c r="Q20" s="168">
        <v>117.46875800000002</v>
      </c>
      <c r="R20" s="168">
        <v>41.142107000000003</v>
      </c>
      <c r="S20" s="168">
        <v>11.682762</v>
      </c>
      <c r="U20" s="79" t="s">
        <v>537</v>
      </c>
    </row>
    <row r="21" spans="1:21" x14ac:dyDescent="0.25">
      <c r="B21" s="79" t="s">
        <v>340</v>
      </c>
      <c r="C21" s="168">
        <v>25.035339</v>
      </c>
      <c r="D21" s="168">
        <v>31.706292000000001</v>
      </c>
      <c r="E21" s="168">
        <v>78.015755999999996</v>
      </c>
      <c r="F21" s="168">
        <v>48.423181999999983</v>
      </c>
      <c r="G21" s="168">
        <v>6.4353359999999995</v>
      </c>
      <c r="H21" s="168">
        <v>19.333048000000002</v>
      </c>
      <c r="I21" s="168">
        <v>44.684793999999997</v>
      </c>
      <c r="J21" s="168">
        <v>87.434902999999991</v>
      </c>
      <c r="K21" s="168">
        <v>16.129279</v>
      </c>
      <c r="L21" s="168">
        <v>11.226310999999999</v>
      </c>
      <c r="M21" s="168">
        <v>5.9283049999999999</v>
      </c>
      <c r="N21" s="168">
        <v>11.597353999999999</v>
      </c>
      <c r="O21" s="168">
        <v>0.44514500000000001</v>
      </c>
      <c r="P21" s="168">
        <v>0.36673600000000001</v>
      </c>
      <c r="Q21" s="168">
        <v>133.76821400000006</v>
      </c>
      <c r="R21" s="168">
        <v>38.018554999999999</v>
      </c>
      <c r="S21" s="168">
        <v>16.301138999999999</v>
      </c>
      <c r="U21" s="79" t="s">
        <v>538</v>
      </c>
    </row>
    <row r="22" spans="1:21" x14ac:dyDescent="0.25">
      <c r="B22" s="79" t="s">
        <v>341</v>
      </c>
      <c r="C22" s="168">
        <v>34.502705999999996</v>
      </c>
      <c r="D22" s="168">
        <v>36.804930999999996</v>
      </c>
      <c r="E22" s="168">
        <v>78.752089999999981</v>
      </c>
      <c r="F22" s="168">
        <v>39.275895999999996</v>
      </c>
      <c r="G22" s="168">
        <v>6.1885829999999995</v>
      </c>
      <c r="H22" s="168">
        <v>23.463743000000001</v>
      </c>
      <c r="I22" s="168">
        <v>40.871985999999993</v>
      </c>
      <c r="J22" s="168">
        <v>99.650576000000001</v>
      </c>
      <c r="K22" s="168">
        <v>12.559496000000003</v>
      </c>
      <c r="L22" s="168">
        <v>10.961309</v>
      </c>
      <c r="M22" s="168">
        <v>5.5154370000000004</v>
      </c>
      <c r="N22" s="168">
        <v>11.173017000000002</v>
      </c>
      <c r="O22" s="168">
        <v>0.255131</v>
      </c>
      <c r="P22" s="168">
        <v>0.56991799999999992</v>
      </c>
      <c r="Q22" s="168">
        <v>108.58379000000002</v>
      </c>
      <c r="R22" s="168">
        <v>37.171672999999998</v>
      </c>
      <c r="S22" s="168">
        <v>9.1077390000000005</v>
      </c>
      <c r="U22" s="79" t="s">
        <v>539</v>
      </c>
    </row>
    <row r="23" spans="1:21" x14ac:dyDescent="0.25">
      <c r="B23" s="79" t="s">
        <v>342</v>
      </c>
      <c r="C23" s="168">
        <v>34.977738000000002</v>
      </c>
      <c r="D23" s="168">
        <v>35.642802000000003</v>
      </c>
      <c r="E23" s="168">
        <v>92.255535999999992</v>
      </c>
      <c r="F23" s="168">
        <v>44.316957000000002</v>
      </c>
      <c r="G23" s="168">
        <v>5.7286779999999995</v>
      </c>
      <c r="H23" s="168">
        <v>17.304262000000001</v>
      </c>
      <c r="I23" s="168">
        <v>48.525683999999998</v>
      </c>
      <c r="J23" s="168">
        <v>111.774216</v>
      </c>
      <c r="K23" s="168">
        <v>15.736569000000003</v>
      </c>
      <c r="L23" s="168">
        <v>11.837205000000001</v>
      </c>
      <c r="M23" s="168">
        <v>6.9448600000000003</v>
      </c>
      <c r="N23" s="168">
        <v>13.295743000000002</v>
      </c>
      <c r="O23" s="168">
        <v>0.28686200000000006</v>
      </c>
      <c r="P23" s="168">
        <v>0.39653699999999997</v>
      </c>
      <c r="Q23" s="168">
        <v>123.30480000000003</v>
      </c>
      <c r="R23" s="168">
        <v>45.296873000000005</v>
      </c>
      <c r="S23" s="168">
        <v>18.449746000000001</v>
      </c>
      <c r="U23" s="79" t="s">
        <v>540</v>
      </c>
    </row>
    <row r="24" spans="1:21" x14ac:dyDescent="0.25">
      <c r="B24" s="79" t="s">
        <v>343</v>
      </c>
      <c r="C24" s="168">
        <v>41.485133000000005</v>
      </c>
      <c r="D24" s="168">
        <v>33.168329999999997</v>
      </c>
      <c r="E24" s="168">
        <v>79.649518999999998</v>
      </c>
      <c r="F24" s="168">
        <v>43.268265999999997</v>
      </c>
      <c r="G24" s="168">
        <v>5.2056940000000003</v>
      </c>
      <c r="H24" s="168">
        <v>10.676208000000001</v>
      </c>
      <c r="I24" s="168">
        <v>49.660904000000002</v>
      </c>
      <c r="J24" s="168">
        <v>122.98238600000001</v>
      </c>
      <c r="K24" s="168">
        <v>12.986802999999997</v>
      </c>
      <c r="L24" s="168">
        <v>8.7888940000000009</v>
      </c>
      <c r="M24" s="168">
        <v>5.2380980000000008</v>
      </c>
      <c r="N24" s="168">
        <v>10.591347000000001</v>
      </c>
      <c r="O24" s="168">
        <v>0.21526600000000001</v>
      </c>
      <c r="P24" s="168">
        <v>0.35403400000000002</v>
      </c>
      <c r="Q24" s="168">
        <v>108.203315</v>
      </c>
      <c r="R24" s="168">
        <v>39.805924000000005</v>
      </c>
      <c r="S24" s="168">
        <v>15.855606</v>
      </c>
      <c r="U24" s="79" t="s">
        <v>541</v>
      </c>
    </row>
    <row r="25" spans="1:21" x14ac:dyDescent="0.25">
      <c r="B25" s="79" t="s">
        <v>344</v>
      </c>
      <c r="C25" s="168">
        <v>18.992708999999998</v>
      </c>
      <c r="D25" s="168">
        <v>31.640872000000005</v>
      </c>
      <c r="E25" s="168">
        <v>97.09079899999999</v>
      </c>
      <c r="F25" s="168">
        <v>47.206987999999996</v>
      </c>
      <c r="G25" s="168">
        <v>5.59537</v>
      </c>
      <c r="H25" s="168">
        <v>9.5106990000000007</v>
      </c>
      <c r="I25" s="168">
        <v>48.419623000000001</v>
      </c>
      <c r="J25" s="168">
        <v>112.249865</v>
      </c>
      <c r="K25" s="168">
        <v>16.651218</v>
      </c>
      <c r="L25" s="168">
        <v>10.386989</v>
      </c>
      <c r="M25" s="168">
        <v>8.1664949999999994</v>
      </c>
      <c r="N25" s="168">
        <v>11.637809000000001</v>
      </c>
      <c r="O25" s="168">
        <v>0.39265500000000009</v>
      </c>
      <c r="P25" s="168">
        <v>1.7109300000000001</v>
      </c>
      <c r="Q25" s="168">
        <v>124.31738399999995</v>
      </c>
      <c r="R25" s="168">
        <v>50.270056000000004</v>
      </c>
      <c r="S25" s="168">
        <v>17.868337999999998</v>
      </c>
      <c r="U25" s="79" t="s">
        <v>542</v>
      </c>
    </row>
    <row r="26" spans="1:21" x14ac:dyDescent="0.25">
      <c r="B26" s="79" t="s">
        <v>345</v>
      </c>
      <c r="C26" s="168">
        <v>26.175164000000002</v>
      </c>
      <c r="D26" s="168">
        <v>32.053896000000002</v>
      </c>
      <c r="E26" s="168">
        <v>97.845340000000007</v>
      </c>
      <c r="F26" s="168">
        <v>43.869526000000008</v>
      </c>
      <c r="G26" s="168">
        <v>3.0945599999999995</v>
      </c>
      <c r="H26" s="168">
        <v>7.9081459999999995</v>
      </c>
      <c r="I26" s="168">
        <v>41.562897</v>
      </c>
      <c r="J26" s="168">
        <v>97.877449999999996</v>
      </c>
      <c r="K26" s="168">
        <v>13.771681000000003</v>
      </c>
      <c r="L26" s="168">
        <v>8.1277699999999999</v>
      </c>
      <c r="M26" s="168">
        <v>7.0131320000000006</v>
      </c>
      <c r="N26" s="168">
        <v>7.8861889999999999</v>
      </c>
      <c r="O26" s="168">
        <v>0.193111</v>
      </c>
      <c r="P26" s="168">
        <v>1.1878220000000002</v>
      </c>
      <c r="Q26" s="168">
        <v>85.982230999999985</v>
      </c>
      <c r="R26" s="168">
        <v>36.232028999999997</v>
      </c>
      <c r="S26" s="168">
        <v>14.216054999999999</v>
      </c>
      <c r="U26" s="79" t="s">
        <v>543</v>
      </c>
    </row>
    <row r="27" spans="1:21" x14ac:dyDescent="0.25">
      <c r="B27" s="79" t="s">
        <v>346</v>
      </c>
      <c r="C27" s="168">
        <v>27.629547999999996</v>
      </c>
      <c r="D27" s="168">
        <v>34.037451999999995</v>
      </c>
      <c r="E27" s="168">
        <v>101.34386800000001</v>
      </c>
      <c r="F27" s="168">
        <v>47.877334999999995</v>
      </c>
      <c r="G27" s="168">
        <v>4.9963140000000008</v>
      </c>
      <c r="H27" s="168">
        <v>9.4535070000000001</v>
      </c>
      <c r="I27" s="168">
        <v>58.935455999999995</v>
      </c>
      <c r="J27" s="168">
        <v>114.80591299999999</v>
      </c>
      <c r="K27" s="168">
        <v>15.954470999999998</v>
      </c>
      <c r="L27" s="168">
        <v>12.215188000000001</v>
      </c>
      <c r="M27" s="168">
        <v>6.242259999999999</v>
      </c>
      <c r="N27" s="168">
        <v>12.716954000000001</v>
      </c>
      <c r="O27" s="168">
        <v>0.23149900000000001</v>
      </c>
      <c r="P27" s="168">
        <v>1.645276</v>
      </c>
      <c r="Q27" s="168">
        <v>105.65708800000002</v>
      </c>
      <c r="R27" s="168">
        <v>44.293934999999991</v>
      </c>
      <c r="S27" s="168">
        <v>20.165001</v>
      </c>
      <c r="U27" s="79" t="s">
        <v>544</v>
      </c>
    </row>
    <row r="28" spans="1:21" x14ac:dyDescent="0.25">
      <c r="B28" s="79" t="s">
        <v>347</v>
      </c>
      <c r="C28" s="168">
        <v>35.156217999999996</v>
      </c>
      <c r="D28" s="168">
        <v>39.719028000000002</v>
      </c>
      <c r="E28" s="168">
        <v>108.52493300000002</v>
      </c>
      <c r="F28" s="168">
        <v>47.939566000000013</v>
      </c>
      <c r="G28" s="168">
        <v>5.2098840000000006</v>
      </c>
      <c r="H28" s="168">
        <v>9.9772549999999995</v>
      </c>
      <c r="I28" s="168">
        <v>57.477046999999999</v>
      </c>
      <c r="J28" s="168">
        <v>114.68289300000002</v>
      </c>
      <c r="K28" s="168">
        <v>17.847284000000002</v>
      </c>
      <c r="L28" s="168">
        <v>14.817554999999999</v>
      </c>
      <c r="M28" s="168">
        <v>6.1811130000000007</v>
      </c>
      <c r="N28" s="168">
        <v>16.250912999999997</v>
      </c>
      <c r="O28" s="168">
        <v>0.19930800000000001</v>
      </c>
      <c r="P28" s="168">
        <v>1.9423220000000001</v>
      </c>
      <c r="Q28" s="168">
        <v>99.183049000000011</v>
      </c>
      <c r="R28" s="168">
        <v>51.159511999999992</v>
      </c>
      <c r="S28" s="168">
        <v>22.429473000000002</v>
      </c>
      <c r="U28" s="79" t="s">
        <v>545</v>
      </c>
    </row>
    <row r="29" spans="1:21" x14ac:dyDescent="0.25">
      <c r="B29" s="79" t="s">
        <v>348</v>
      </c>
      <c r="C29" s="168">
        <v>24.518140000000002</v>
      </c>
      <c r="D29" s="168">
        <v>30.870834000000002</v>
      </c>
      <c r="E29" s="168">
        <v>83.215645999999978</v>
      </c>
      <c r="F29" s="168">
        <v>42.520047999999996</v>
      </c>
      <c r="G29" s="168">
        <v>5.1966339999999995</v>
      </c>
      <c r="H29" s="168">
        <v>11.671963</v>
      </c>
      <c r="I29" s="168">
        <v>44.425269999999998</v>
      </c>
      <c r="J29" s="168">
        <v>99.732003999999989</v>
      </c>
      <c r="K29" s="168">
        <v>15.284364</v>
      </c>
      <c r="L29" s="168">
        <v>12.237131</v>
      </c>
      <c r="M29" s="168">
        <v>6.7549140000000003</v>
      </c>
      <c r="N29" s="168">
        <v>14.062930999999999</v>
      </c>
      <c r="O29" s="168">
        <v>0.27518300000000001</v>
      </c>
      <c r="P29" s="168">
        <v>1.462394</v>
      </c>
      <c r="Q29" s="168">
        <v>169.716171</v>
      </c>
      <c r="R29" s="168">
        <v>45.690930000000002</v>
      </c>
      <c r="S29" s="168">
        <v>19.135231999999998</v>
      </c>
      <c r="U29" s="79" t="s">
        <v>546</v>
      </c>
    </row>
    <row r="30" spans="1:21" x14ac:dyDescent="0.25"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8"/>
      <c r="S30" s="168"/>
      <c r="U30" s="79" t="s">
        <v>547</v>
      </c>
    </row>
    <row r="31" spans="1:21" ht="13.5" customHeight="1" x14ac:dyDescent="0.25"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</row>
    <row r="32" spans="1:21" x14ac:dyDescent="0.25">
      <c r="A32" s="189"/>
      <c r="B32" s="182"/>
      <c r="C32" s="168"/>
      <c r="D32" s="182"/>
      <c r="E32" s="182"/>
      <c r="F32" s="182"/>
      <c r="G32" s="168"/>
      <c r="H32" s="168"/>
      <c r="I32" s="168"/>
      <c r="J32" s="168"/>
      <c r="K32" s="168"/>
      <c r="L32" s="168"/>
      <c r="M32" s="168"/>
      <c r="N32" s="168"/>
      <c r="O32" s="168"/>
    </row>
    <row r="33" spans="1:21" x14ac:dyDescent="0.25"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</row>
    <row r="34" spans="1:21" s="187" customFormat="1" ht="27" customHeight="1" thickBot="1" x14ac:dyDescent="0.3">
      <c r="A34" s="247" t="s">
        <v>717</v>
      </c>
      <c r="B34" s="247"/>
      <c r="C34" s="247"/>
      <c r="D34" s="247"/>
      <c r="E34" s="247"/>
      <c r="F34" s="247"/>
      <c r="G34" s="247"/>
      <c r="H34" s="247"/>
      <c r="I34" s="247"/>
      <c r="J34" s="247"/>
      <c r="K34" s="247"/>
      <c r="L34" s="247"/>
      <c r="M34" s="247"/>
      <c r="N34" s="247"/>
      <c r="O34" s="247"/>
      <c r="P34" s="247"/>
      <c r="Q34" s="247"/>
      <c r="R34" s="247"/>
      <c r="S34" s="247"/>
      <c r="T34" s="247"/>
      <c r="U34" s="247"/>
    </row>
    <row r="35" spans="1:21" s="170" customFormat="1" ht="11.25" customHeight="1" thickBot="1" x14ac:dyDescent="0.3">
      <c r="A35" s="206" t="s">
        <v>162</v>
      </c>
      <c r="B35" s="206" t="s">
        <v>163</v>
      </c>
      <c r="C35" s="244" t="s">
        <v>715</v>
      </c>
      <c r="D35" s="245"/>
      <c r="E35" s="245"/>
      <c r="F35" s="245"/>
      <c r="G35" s="245"/>
      <c r="H35" s="245"/>
      <c r="I35" s="245"/>
      <c r="J35" s="245"/>
      <c r="K35" s="245"/>
      <c r="L35" s="245"/>
      <c r="M35" s="245"/>
      <c r="N35" s="245"/>
      <c r="O35" s="245"/>
      <c r="P35" s="245"/>
      <c r="Q35" s="245"/>
      <c r="R35" s="245"/>
      <c r="S35" s="246"/>
      <c r="T35" s="206" t="s">
        <v>533</v>
      </c>
      <c r="U35" s="206" t="s">
        <v>520</v>
      </c>
    </row>
    <row r="36" spans="1:21" ht="20.25" customHeight="1" thickBot="1" x14ac:dyDescent="0.3">
      <c r="A36" s="207"/>
      <c r="B36" s="207"/>
      <c r="C36" s="188">
        <v>18</v>
      </c>
      <c r="D36" s="188">
        <v>19</v>
      </c>
      <c r="E36" s="188">
        <v>20</v>
      </c>
      <c r="F36" s="188">
        <v>21</v>
      </c>
      <c r="G36" s="188">
        <v>22</v>
      </c>
      <c r="H36" s="188">
        <v>23</v>
      </c>
      <c r="I36" s="188">
        <v>24</v>
      </c>
      <c r="J36" s="188">
        <v>25</v>
      </c>
      <c r="K36" s="188">
        <v>26</v>
      </c>
      <c r="L36" s="188">
        <v>27</v>
      </c>
      <c r="M36" s="188">
        <v>28</v>
      </c>
      <c r="N36" s="188">
        <v>29</v>
      </c>
      <c r="O36" s="188">
        <v>30</v>
      </c>
      <c r="P36" s="188">
        <v>31</v>
      </c>
      <c r="Q36" s="188">
        <v>32</v>
      </c>
      <c r="R36" s="188">
        <v>33</v>
      </c>
      <c r="S36" s="188">
        <v>34</v>
      </c>
      <c r="T36" s="207"/>
      <c r="U36" s="207"/>
    </row>
    <row r="37" spans="1:21" x14ac:dyDescent="0.25">
      <c r="A37" s="166">
        <v>2024</v>
      </c>
      <c r="B37" s="79" t="s">
        <v>338</v>
      </c>
      <c r="C37" s="168">
        <v>7.5490759999999995</v>
      </c>
      <c r="D37" s="168">
        <v>38.881837000000004</v>
      </c>
      <c r="E37" s="168">
        <v>60.517555999999971</v>
      </c>
      <c r="F37" s="168">
        <v>33.112232000000006</v>
      </c>
      <c r="G37" s="168">
        <v>103.58910600000002</v>
      </c>
      <c r="H37" s="168">
        <v>22.244320000000002</v>
      </c>
      <c r="I37" s="168">
        <v>71.636060000000001</v>
      </c>
      <c r="J37" s="168">
        <v>28.015964999999994</v>
      </c>
      <c r="K37" s="168">
        <v>36.755772</v>
      </c>
      <c r="L37" s="168">
        <v>486.75234799999998</v>
      </c>
      <c r="M37" s="168">
        <v>9.4434900000000006</v>
      </c>
      <c r="N37" s="168">
        <v>33.175213999999997</v>
      </c>
      <c r="O37" s="168">
        <v>124.78137100000001</v>
      </c>
      <c r="P37" s="168">
        <v>12.042386</v>
      </c>
      <c r="Q37" s="168">
        <v>23.249721000000001</v>
      </c>
      <c r="R37" s="168">
        <v>22.66480399999999</v>
      </c>
      <c r="S37" s="168">
        <v>17.870094999999999</v>
      </c>
      <c r="T37" s="166">
        <v>2024</v>
      </c>
      <c r="U37" s="79" t="s">
        <v>536</v>
      </c>
    </row>
    <row r="38" spans="1:21" x14ac:dyDescent="0.25">
      <c r="B38" s="79" t="s">
        <v>339</v>
      </c>
      <c r="C38" s="168">
        <v>8.5482569999999996</v>
      </c>
      <c r="D38" s="168">
        <v>43.496325000000006</v>
      </c>
      <c r="E38" s="168">
        <v>61.966633999999999</v>
      </c>
      <c r="F38" s="168">
        <v>33.257351</v>
      </c>
      <c r="G38" s="168">
        <v>111.652985</v>
      </c>
      <c r="H38" s="168">
        <v>17.839321000000002</v>
      </c>
      <c r="I38" s="168">
        <v>63.057416000000003</v>
      </c>
      <c r="J38" s="168">
        <v>29.949162999999999</v>
      </c>
      <c r="K38" s="168">
        <v>47.884391999999998</v>
      </c>
      <c r="L38" s="168">
        <v>441.69780500000002</v>
      </c>
      <c r="M38" s="168">
        <v>11.146266000000001</v>
      </c>
      <c r="N38" s="168">
        <v>81.311695999999998</v>
      </c>
      <c r="O38" s="168">
        <v>143.35509999999999</v>
      </c>
      <c r="P38" s="168">
        <v>16.749199999999998</v>
      </c>
      <c r="Q38" s="168">
        <v>27.058415999999998</v>
      </c>
      <c r="R38" s="168">
        <v>24.490004999999993</v>
      </c>
      <c r="S38" s="168">
        <v>15.845648000000001</v>
      </c>
      <c r="U38" s="79" t="s">
        <v>537</v>
      </c>
    </row>
    <row r="39" spans="1:21" x14ac:dyDescent="0.25">
      <c r="B39" s="79" t="s">
        <v>340</v>
      </c>
      <c r="C39" s="168">
        <v>9.2694590000000012</v>
      </c>
      <c r="D39" s="168">
        <v>44.177263000000011</v>
      </c>
      <c r="E39" s="168">
        <v>56.57780799999999</v>
      </c>
      <c r="F39" s="168">
        <v>33.173470999999992</v>
      </c>
      <c r="G39" s="168">
        <v>116.26702799999995</v>
      </c>
      <c r="H39" s="168">
        <v>17.272837999999997</v>
      </c>
      <c r="I39" s="168">
        <v>71.557616999999993</v>
      </c>
      <c r="J39" s="168">
        <v>25.765620999999992</v>
      </c>
      <c r="K39" s="168">
        <v>43.673045000000002</v>
      </c>
      <c r="L39" s="168">
        <v>364.27667699999995</v>
      </c>
      <c r="M39" s="168">
        <v>12.904569000000002</v>
      </c>
      <c r="N39" s="168">
        <v>113.01506699999999</v>
      </c>
      <c r="O39" s="168">
        <v>428.59995599999996</v>
      </c>
      <c r="P39" s="168">
        <v>11.576613</v>
      </c>
      <c r="Q39" s="168">
        <v>27.143761999999999</v>
      </c>
      <c r="R39" s="168">
        <v>24.560068000000001</v>
      </c>
      <c r="S39" s="168">
        <v>15.768057000000004</v>
      </c>
      <c r="U39" s="79" t="s">
        <v>538</v>
      </c>
    </row>
    <row r="40" spans="1:21" x14ac:dyDescent="0.25">
      <c r="B40" s="79" t="s">
        <v>341</v>
      </c>
      <c r="C40" s="168">
        <v>8.205054999999998</v>
      </c>
      <c r="D40" s="168">
        <v>45.38142599999999</v>
      </c>
      <c r="E40" s="168">
        <v>62.081474</v>
      </c>
      <c r="F40" s="168">
        <v>35.227862000000002</v>
      </c>
      <c r="G40" s="168">
        <v>125.26203000000004</v>
      </c>
      <c r="H40" s="168">
        <v>21.820493000000006</v>
      </c>
      <c r="I40" s="168">
        <v>84.524184000000005</v>
      </c>
      <c r="J40" s="168">
        <v>36.428698999999995</v>
      </c>
      <c r="K40" s="168">
        <v>50.479582000000001</v>
      </c>
      <c r="L40" s="168">
        <v>631.14556500000003</v>
      </c>
      <c r="M40" s="168">
        <v>11.234624000000002</v>
      </c>
      <c r="N40" s="168">
        <v>65.971077000000008</v>
      </c>
      <c r="O40" s="168">
        <v>139.39680200000004</v>
      </c>
      <c r="P40" s="168">
        <v>12.934303000000002</v>
      </c>
      <c r="Q40" s="168">
        <v>26.751565000000014</v>
      </c>
      <c r="R40" s="168">
        <v>26.556426999999992</v>
      </c>
      <c r="S40" s="168">
        <v>18.362586999999998</v>
      </c>
      <c r="U40" s="79" t="s">
        <v>539</v>
      </c>
    </row>
    <row r="41" spans="1:21" x14ac:dyDescent="0.25">
      <c r="B41" s="79" t="s">
        <v>342</v>
      </c>
      <c r="C41" s="168">
        <v>8.5408659999999994</v>
      </c>
      <c r="D41" s="168">
        <v>45.458573999999999</v>
      </c>
      <c r="E41" s="168">
        <v>62.109377999999992</v>
      </c>
      <c r="F41" s="168">
        <v>31.843227000000006</v>
      </c>
      <c r="G41" s="168">
        <v>119.42160499999996</v>
      </c>
      <c r="H41" s="168">
        <v>21.564321</v>
      </c>
      <c r="I41" s="168">
        <v>77.325890000000001</v>
      </c>
      <c r="J41" s="168">
        <v>36.032603999999999</v>
      </c>
      <c r="K41" s="168">
        <v>65.380088000000001</v>
      </c>
      <c r="L41" s="168">
        <v>497.03793499999983</v>
      </c>
      <c r="M41" s="168">
        <v>16.887623000000001</v>
      </c>
      <c r="N41" s="168">
        <v>78.804913000000013</v>
      </c>
      <c r="O41" s="168">
        <v>137.99268900000001</v>
      </c>
      <c r="P41" s="168">
        <v>12.208811000000001</v>
      </c>
      <c r="Q41" s="168">
        <v>25.933413999999992</v>
      </c>
      <c r="R41" s="168">
        <v>31.017880999999985</v>
      </c>
      <c r="S41" s="168">
        <v>17.616863000000006</v>
      </c>
      <c r="U41" s="79" t="s">
        <v>540</v>
      </c>
    </row>
    <row r="42" spans="1:21" x14ac:dyDescent="0.25">
      <c r="B42" s="79" t="s">
        <v>343</v>
      </c>
      <c r="C42" s="168">
        <v>7.4171949999999987</v>
      </c>
      <c r="D42" s="168">
        <v>45.093162000000007</v>
      </c>
      <c r="E42" s="168">
        <v>47.865531000000033</v>
      </c>
      <c r="F42" s="168">
        <v>34.413725999999997</v>
      </c>
      <c r="G42" s="168">
        <v>109.61015600000003</v>
      </c>
      <c r="H42" s="168">
        <v>17.305429</v>
      </c>
      <c r="I42" s="168">
        <v>87.382762</v>
      </c>
      <c r="J42" s="168">
        <v>31.402218000000005</v>
      </c>
      <c r="K42" s="168">
        <v>56.402988999999998</v>
      </c>
      <c r="L42" s="168">
        <v>485.25958600000001</v>
      </c>
      <c r="M42" s="168">
        <v>14.401188999999999</v>
      </c>
      <c r="N42" s="168">
        <v>91.276592000000008</v>
      </c>
      <c r="O42" s="168">
        <v>315.78333099999992</v>
      </c>
      <c r="P42" s="168">
        <v>19.098970999999999</v>
      </c>
      <c r="Q42" s="168">
        <v>21.658566999999998</v>
      </c>
      <c r="R42" s="168">
        <v>25.528953999999977</v>
      </c>
      <c r="S42" s="168">
        <v>16.997592000000001</v>
      </c>
      <c r="U42" s="79" t="s">
        <v>541</v>
      </c>
    </row>
    <row r="43" spans="1:21" x14ac:dyDescent="0.25">
      <c r="B43" s="79" t="s">
        <v>344</v>
      </c>
      <c r="C43" s="168">
        <v>9.5936730000000008</v>
      </c>
      <c r="D43" s="168">
        <v>51.501220999999987</v>
      </c>
      <c r="E43" s="168">
        <v>62.959879999999998</v>
      </c>
      <c r="F43" s="168">
        <v>32.561392000000005</v>
      </c>
      <c r="G43" s="168">
        <v>130.97020200000003</v>
      </c>
      <c r="H43" s="168">
        <v>19.326170999999999</v>
      </c>
      <c r="I43" s="168">
        <v>85.675610000000006</v>
      </c>
      <c r="J43" s="168">
        <v>35.904912999999993</v>
      </c>
      <c r="K43" s="168">
        <v>50.527616999999999</v>
      </c>
      <c r="L43" s="168">
        <v>536.18866700000012</v>
      </c>
      <c r="M43" s="168">
        <v>17.904655999999999</v>
      </c>
      <c r="N43" s="168">
        <v>40.000511999999986</v>
      </c>
      <c r="O43" s="168">
        <v>1127.4511769999999</v>
      </c>
      <c r="P43" s="168">
        <v>17.373775000000002</v>
      </c>
      <c r="Q43" s="168">
        <v>28.941697000000005</v>
      </c>
      <c r="R43" s="168">
        <v>28.863185000000001</v>
      </c>
      <c r="S43" s="168">
        <v>18.573613999999999</v>
      </c>
      <c r="U43" s="79" t="s">
        <v>542</v>
      </c>
    </row>
    <row r="44" spans="1:21" x14ac:dyDescent="0.25">
      <c r="B44" s="79" t="s">
        <v>345</v>
      </c>
      <c r="C44" s="168">
        <v>7.6803429999999997</v>
      </c>
      <c r="D44" s="168">
        <v>45.883673000000009</v>
      </c>
      <c r="E44" s="168">
        <v>44.511114000000013</v>
      </c>
      <c r="F44" s="168">
        <v>28.386154000000005</v>
      </c>
      <c r="G44" s="168">
        <v>105.59496800000004</v>
      </c>
      <c r="H44" s="168">
        <v>17.663271999999999</v>
      </c>
      <c r="I44" s="168">
        <v>80.303504000000004</v>
      </c>
      <c r="J44" s="168">
        <v>26.486576000000003</v>
      </c>
      <c r="K44" s="168">
        <v>52.647430999999997</v>
      </c>
      <c r="L44" s="168">
        <v>459.22347499999995</v>
      </c>
      <c r="M44" s="168">
        <v>14.912761</v>
      </c>
      <c r="N44" s="168">
        <v>57.706773000000013</v>
      </c>
      <c r="O44" s="168">
        <v>137.23096900000002</v>
      </c>
      <c r="P44" s="168">
        <v>20.062339000000001</v>
      </c>
      <c r="Q44" s="168">
        <v>19.211479999999998</v>
      </c>
      <c r="R44" s="168">
        <v>27.228183999999992</v>
      </c>
      <c r="S44" s="168">
        <v>15.888458</v>
      </c>
      <c r="U44" s="79" t="s">
        <v>543</v>
      </c>
    </row>
    <row r="45" spans="1:21" x14ac:dyDescent="0.25">
      <c r="B45" s="79" t="s">
        <v>346</v>
      </c>
      <c r="C45" s="168">
        <v>9.9978240000000014</v>
      </c>
      <c r="D45" s="168">
        <v>46.741849999999999</v>
      </c>
      <c r="E45" s="168">
        <v>50.494267000000001</v>
      </c>
      <c r="F45" s="168">
        <v>32.982975999999994</v>
      </c>
      <c r="G45" s="168">
        <v>118.80945699999998</v>
      </c>
      <c r="H45" s="168">
        <v>17.776875</v>
      </c>
      <c r="I45" s="168">
        <v>94.642329000000004</v>
      </c>
      <c r="J45" s="168">
        <v>29.875599999999999</v>
      </c>
      <c r="K45" s="168">
        <v>64.581824999999995</v>
      </c>
      <c r="L45" s="168">
        <v>391.02299099999993</v>
      </c>
      <c r="M45" s="168">
        <v>15.776774</v>
      </c>
      <c r="N45" s="168">
        <v>26.005543999999993</v>
      </c>
      <c r="O45" s="168">
        <v>134.151004</v>
      </c>
      <c r="P45" s="168">
        <v>23.258582000000001</v>
      </c>
      <c r="Q45" s="168">
        <v>24.15095500000001</v>
      </c>
      <c r="R45" s="168">
        <v>24.551784999999999</v>
      </c>
      <c r="S45" s="168">
        <v>17.037523</v>
      </c>
      <c r="U45" s="79" t="s">
        <v>544</v>
      </c>
    </row>
    <row r="46" spans="1:21" x14ac:dyDescent="0.25">
      <c r="B46" s="79" t="s">
        <v>347</v>
      </c>
      <c r="C46" s="168">
        <v>14.916022999999999</v>
      </c>
      <c r="D46" s="168">
        <v>52.31066100000001</v>
      </c>
      <c r="E46" s="168">
        <v>64.65903999999999</v>
      </c>
      <c r="F46" s="168">
        <v>32.589435999999992</v>
      </c>
      <c r="G46" s="168">
        <v>147.78385899999998</v>
      </c>
      <c r="H46" s="168">
        <v>19.158912000000001</v>
      </c>
      <c r="I46" s="168">
        <v>83.304702000000006</v>
      </c>
      <c r="J46" s="168">
        <v>31.411038000000012</v>
      </c>
      <c r="K46" s="168">
        <v>49.365546999999999</v>
      </c>
      <c r="L46" s="168">
        <v>431.16283300000003</v>
      </c>
      <c r="M46" s="168">
        <v>13.570990999999999</v>
      </c>
      <c r="N46" s="168">
        <v>35.218870999999993</v>
      </c>
      <c r="O46" s="168">
        <v>325.26273600000002</v>
      </c>
      <c r="P46" s="168">
        <v>15.515736</v>
      </c>
      <c r="Q46" s="168">
        <v>31.139035999999997</v>
      </c>
      <c r="R46" s="168">
        <v>33.290793999999977</v>
      </c>
      <c r="S46" s="168">
        <v>18.459230000000002</v>
      </c>
      <c r="U46" s="79" t="s">
        <v>545</v>
      </c>
    </row>
    <row r="47" spans="1:21" x14ac:dyDescent="0.25">
      <c r="B47" s="79" t="s">
        <v>348</v>
      </c>
      <c r="C47" s="168">
        <v>14.206672000000001</v>
      </c>
      <c r="D47" s="168">
        <v>50.516764999999978</v>
      </c>
      <c r="E47" s="168">
        <v>59.624524999999991</v>
      </c>
      <c r="F47" s="168">
        <v>33.248543000000012</v>
      </c>
      <c r="G47" s="168">
        <v>126.76880099999997</v>
      </c>
      <c r="H47" s="168">
        <v>20.343912</v>
      </c>
      <c r="I47" s="168">
        <v>89.82087700000001</v>
      </c>
      <c r="J47" s="168">
        <v>30.681629999999998</v>
      </c>
      <c r="K47" s="168">
        <v>52.672773999999997</v>
      </c>
      <c r="L47" s="168">
        <v>428.75723000000005</v>
      </c>
      <c r="M47" s="168">
        <v>12.657202999999999</v>
      </c>
      <c r="N47" s="168">
        <v>49.78425</v>
      </c>
      <c r="O47" s="168">
        <v>234.87257500000001</v>
      </c>
      <c r="P47" s="168">
        <v>19.348222</v>
      </c>
      <c r="Q47" s="168">
        <v>23.171266000000003</v>
      </c>
      <c r="R47" s="168">
        <v>29.331230999999995</v>
      </c>
      <c r="S47" s="168">
        <v>15.795612999999999</v>
      </c>
      <c r="U47" s="79" t="s">
        <v>546</v>
      </c>
    </row>
    <row r="48" spans="1:21" x14ac:dyDescent="0.25">
      <c r="B48" s="79" t="s">
        <v>349</v>
      </c>
      <c r="C48" s="168">
        <v>12.396156</v>
      </c>
      <c r="D48" s="168">
        <v>43.756591999999998</v>
      </c>
      <c r="E48" s="168">
        <v>53.517205000000004</v>
      </c>
      <c r="F48" s="168">
        <v>30.548580999999992</v>
      </c>
      <c r="G48" s="168">
        <v>97.215462000000088</v>
      </c>
      <c r="H48" s="168">
        <v>18.71996</v>
      </c>
      <c r="I48" s="168">
        <v>60.827703999999997</v>
      </c>
      <c r="J48" s="168">
        <v>25.253286999999997</v>
      </c>
      <c r="K48" s="168">
        <v>50.996358999999998</v>
      </c>
      <c r="L48" s="168">
        <v>356.01336499999996</v>
      </c>
      <c r="M48" s="168">
        <v>11.164307999999998</v>
      </c>
      <c r="N48" s="168">
        <v>73.918354000000008</v>
      </c>
      <c r="O48" s="168">
        <v>140.39733200000001</v>
      </c>
      <c r="P48" s="168">
        <v>12.110426</v>
      </c>
      <c r="Q48" s="168">
        <v>16.087211000000007</v>
      </c>
      <c r="R48" s="168">
        <v>25.367590999999997</v>
      </c>
      <c r="S48" s="168">
        <v>11.800382999999998</v>
      </c>
      <c r="U48" s="79" t="s">
        <v>547</v>
      </c>
    </row>
    <row r="49" spans="1:21" x14ac:dyDescent="0.25"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69"/>
      <c r="Q49" s="169"/>
      <c r="R49" s="169"/>
      <c r="S49" s="169"/>
    </row>
    <row r="50" spans="1:21" x14ac:dyDescent="0.25">
      <c r="A50" s="166">
        <v>2025</v>
      </c>
      <c r="B50" s="79" t="s">
        <v>338</v>
      </c>
      <c r="C50" s="168">
        <v>12.739126000000001</v>
      </c>
      <c r="D50" s="168">
        <v>45.793126999999991</v>
      </c>
      <c r="E50" s="168">
        <v>59.265068999999997</v>
      </c>
      <c r="F50" s="168">
        <v>32.99753900000001</v>
      </c>
      <c r="G50" s="168">
        <v>103.73880700000001</v>
      </c>
      <c r="H50" s="168">
        <v>21.902934999999999</v>
      </c>
      <c r="I50" s="168">
        <v>87.041563999999994</v>
      </c>
      <c r="J50" s="168">
        <v>26.464718999999988</v>
      </c>
      <c r="K50" s="168">
        <v>55.385799000000006</v>
      </c>
      <c r="L50" s="168">
        <v>429.42503099999999</v>
      </c>
      <c r="M50" s="168">
        <v>11.849968999999998</v>
      </c>
      <c r="N50" s="168">
        <v>107.153029</v>
      </c>
      <c r="O50" s="168">
        <v>823.01143500000001</v>
      </c>
      <c r="P50" s="168">
        <v>23.452882000000002</v>
      </c>
      <c r="Q50" s="168">
        <v>19.682979</v>
      </c>
      <c r="R50" s="168">
        <v>26.181508999999998</v>
      </c>
      <c r="S50" s="168">
        <v>15.261462000000002</v>
      </c>
      <c r="T50" s="166">
        <v>2025</v>
      </c>
      <c r="U50" s="79" t="s">
        <v>536</v>
      </c>
    </row>
    <row r="51" spans="1:21" x14ac:dyDescent="0.25">
      <c r="B51" s="79" t="s">
        <v>339</v>
      </c>
      <c r="C51" s="168">
        <v>16.185110000000002</v>
      </c>
      <c r="D51" s="168">
        <v>42.740026000000015</v>
      </c>
      <c r="E51" s="168">
        <v>56.007802999999988</v>
      </c>
      <c r="F51" s="168">
        <v>32.027187999999995</v>
      </c>
      <c r="G51" s="168">
        <v>105.97298400000003</v>
      </c>
      <c r="H51" s="168">
        <v>16.993080000000003</v>
      </c>
      <c r="I51" s="168">
        <v>80.726379000000009</v>
      </c>
      <c r="J51" s="168">
        <v>28.558869999999999</v>
      </c>
      <c r="K51" s="168">
        <v>60.546391</v>
      </c>
      <c r="L51" s="168">
        <v>425.13926599999996</v>
      </c>
      <c r="M51" s="168">
        <v>21.076252</v>
      </c>
      <c r="N51" s="168">
        <v>105.434653</v>
      </c>
      <c r="O51" s="168">
        <v>797.70116499999995</v>
      </c>
      <c r="P51" s="168">
        <v>21.417206</v>
      </c>
      <c r="Q51" s="168">
        <v>20.732472999999999</v>
      </c>
      <c r="R51" s="168">
        <v>26.285890000000006</v>
      </c>
      <c r="S51" s="168">
        <v>14.490172000000005</v>
      </c>
      <c r="U51" s="79" t="s">
        <v>537</v>
      </c>
    </row>
    <row r="52" spans="1:21" x14ac:dyDescent="0.25">
      <c r="B52" s="79" t="s">
        <v>340</v>
      </c>
      <c r="C52" s="168">
        <v>15.475943999999998</v>
      </c>
      <c r="D52" s="168">
        <v>46.728581999999989</v>
      </c>
      <c r="E52" s="168">
        <v>62.411084000000002</v>
      </c>
      <c r="F52" s="168">
        <v>36.649383</v>
      </c>
      <c r="G52" s="168">
        <v>107.41713300000001</v>
      </c>
      <c r="H52" s="168">
        <v>18.093457000000001</v>
      </c>
      <c r="I52" s="168">
        <v>86.602806000000001</v>
      </c>
      <c r="J52" s="168">
        <v>28.699511999999991</v>
      </c>
      <c r="K52" s="168">
        <v>50.862549999999999</v>
      </c>
      <c r="L52" s="168">
        <v>350.06897700000002</v>
      </c>
      <c r="M52" s="168">
        <v>10.738771000000003</v>
      </c>
      <c r="N52" s="168">
        <v>28.160347999999995</v>
      </c>
      <c r="O52" s="168">
        <v>402.55148999999983</v>
      </c>
      <c r="P52" s="168">
        <v>16.610976000000001</v>
      </c>
      <c r="Q52" s="168">
        <v>21.230140999999996</v>
      </c>
      <c r="R52" s="168">
        <v>30.522930999999982</v>
      </c>
      <c r="S52" s="168">
        <v>14.533990000000003</v>
      </c>
      <c r="U52" s="79" t="s">
        <v>538</v>
      </c>
    </row>
    <row r="53" spans="1:21" x14ac:dyDescent="0.25">
      <c r="B53" s="79" t="s">
        <v>341</v>
      </c>
      <c r="C53" s="168">
        <v>15.787980999999998</v>
      </c>
      <c r="D53" s="168">
        <v>45.260856999999994</v>
      </c>
      <c r="E53" s="168">
        <v>53.927373000000003</v>
      </c>
      <c r="F53" s="168">
        <v>34.824468999999993</v>
      </c>
      <c r="G53" s="168">
        <v>112.06011000000007</v>
      </c>
      <c r="H53" s="168">
        <v>21.005133999999998</v>
      </c>
      <c r="I53" s="168">
        <v>88.796665999999988</v>
      </c>
      <c r="J53" s="168">
        <v>28.47890499999999</v>
      </c>
      <c r="K53" s="168">
        <v>56.758131999999996</v>
      </c>
      <c r="L53" s="168">
        <v>425.96983699999998</v>
      </c>
      <c r="M53" s="168">
        <v>10.542660999999999</v>
      </c>
      <c r="N53" s="168">
        <v>67.232472999999999</v>
      </c>
      <c r="O53" s="168">
        <v>213.44210200000006</v>
      </c>
      <c r="P53" s="168">
        <v>12.919943999999999</v>
      </c>
      <c r="Q53" s="168">
        <v>20.274805000000001</v>
      </c>
      <c r="R53" s="168">
        <v>27.984846000000001</v>
      </c>
      <c r="S53" s="168">
        <v>12.567506000000002</v>
      </c>
      <c r="U53" s="79" t="s">
        <v>539</v>
      </c>
    </row>
    <row r="54" spans="1:21" x14ac:dyDescent="0.25">
      <c r="B54" s="79" t="s">
        <v>342</v>
      </c>
      <c r="C54" s="168">
        <v>15.20215</v>
      </c>
      <c r="D54" s="168">
        <v>45.960913000000005</v>
      </c>
      <c r="E54" s="168">
        <v>59.002881999999993</v>
      </c>
      <c r="F54" s="168">
        <v>38.597811000000007</v>
      </c>
      <c r="G54" s="168">
        <v>124.30082700000006</v>
      </c>
      <c r="H54" s="168">
        <v>18.205784999999999</v>
      </c>
      <c r="I54" s="168">
        <v>95.335572000000013</v>
      </c>
      <c r="J54" s="168">
        <v>32.273043999999999</v>
      </c>
      <c r="K54" s="168">
        <v>45.551096999999999</v>
      </c>
      <c r="L54" s="168">
        <v>324.37402600000007</v>
      </c>
      <c r="M54" s="168">
        <v>13.052733</v>
      </c>
      <c r="N54" s="168">
        <v>73.322150000000008</v>
      </c>
      <c r="O54" s="168">
        <v>249.79307900000003</v>
      </c>
      <c r="P54" s="168">
        <v>17.470327000000001</v>
      </c>
      <c r="Q54" s="168">
        <v>20.230922</v>
      </c>
      <c r="R54" s="168">
        <v>34.37480699999999</v>
      </c>
      <c r="S54" s="168">
        <v>15.476489000000004</v>
      </c>
      <c r="U54" s="79" t="s">
        <v>540</v>
      </c>
    </row>
    <row r="55" spans="1:21" x14ac:dyDescent="0.25">
      <c r="B55" s="79" t="s">
        <v>343</v>
      </c>
      <c r="C55" s="168">
        <v>12.919717000000002</v>
      </c>
      <c r="D55" s="168">
        <v>44.000435000000003</v>
      </c>
      <c r="E55" s="168">
        <v>50.252006000000009</v>
      </c>
      <c r="F55" s="168">
        <v>36.535639999999994</v>
      </c>
      <c r="G55" s="168">
        <v>115.85833699999993</v>
      </c>
      <c r="H55" s="168">
        <v>16.961881999999996</v>
      </c>
      <c r="I55" s="168">
        <v>115.825013</v>
      </c>
      <c r="J55" s="168">
        <v>29.864723000000001</v>
      </c>
      <c r="K55" s="168">
        <v>74.962788000000003</v>
      </c>
      <c r="L55" s="168">
        <v>364.17080599999991</v>
      </c>
      <c r="M55" s="168">
        <v>13.256793999999999</v>
      </c>
      <c r="N55" s="168">
        <v>113.82280299999999</v>
      </c>
      <c r="O55" s="168">
        <v>143.82730699999996</v>
      </c>
      <c r="P55" s="168">
        <v>17.077178</v>
      </c>
      <c r="Q55" s="168">
        <v>19.640045999999998</v>
      </c>
      <c r="R55" s="168">
        <v>29.112335000000009</v>
      </c>
      <c r="S55" s="168">
        <v>13.484286999999998</v>
      </c>
      <c r="U55" s="79" t="s">
        <v>541</v>
      </c>
    </row>
    <row r="56" spans="1:21" x14ac:dyDescent="0.25">
      <c r="B56" s="79" t="s">
        <v>344</v>
      </c>
      <c r="C56" s="168">
        <v>12.887313999999998</v>
      </c>
      <c r="D56" s="168">
        <v>55.037852999999998</v>
      </c>
      <c r="E56" s="168">
        <v>53.660382999999996</v>
      </c>
      <c r="F56" s="168">
        <v>37.602423999999992</v>
      </c>
      <c r="G56" s="168">
        <v>128.69656300000005</v>
      </c>
      <c r="H56" s="168">
        <v>19.892621999999999</v>
      </c>
      <c r="I56" s="168">
        <v>99.342477000000002</v>
      </c>
      <c r="J56" s="168">
        <v>36.801185999999987</v>
      </c>
      <c r="K56" s="168">
        <v>61.809254000000003</v>
      </c>
      <c r="L56" s="168">
        <v>379.27626999999995</v>
      </c>
      <c r="M56" s="168">
        <v>15.564417000000001</v>
      </c>
      <c r="N56" s="168">
        <v>59.639216000000005</v>
      </c>
      <c r="O56" s="168">
        <v>193.40219300000001</v>
      </c>
      <c r="P56" s="168">
        <v>21.68947</v>
      </c>
      <c r="Q56" s="168">
        <v>22.927580000000003</v>
      </c>
      <c r="R56" s="168">
        <v>32.080751999999983</v>
      </c>
      <c r="S56" s="168">
        <v>15.264765999999998</v>
      </c>
      <c r="U56" s="79" t="s">
        <v>542</v>
      </c>
    </row>
    <row r="57" spans="1:21" x14ac:dyDescent="0.25">
      <c r="B57" s="79" t="s">
        <v>345</v>
      </c>
      <c r="C57" s="168">
        <v>11.267543</v>
      </c>
      <c r="D57" s="168">
        <v>46.339717000000007</v>
      </c>
      <c r="E57" s="168">
        <v>44.109285</v>
      </c>
      <c r="F57" s="168">
        <v>29.126407000000007</v>
      </c>
      <c r="G57" s="168">
        <v>98.311336999999952</v>
      </c>
      <c r="H57" s="168">
        <v>15.721316999999999</v>
      </c>
      <c r="I57" s="168">
        <v>98.956561000000022</v>
      </c>
      <c r="J57" s="168">
        <v>22.279663000000003</v>
      </c>
      <c r="K57" s="168">
        <v>46.373264999999996</v>
      </c>
      <c r="L57" s="168">
        <v>345.10458900000003</v>
      </c>
      <c r="M57" s="168">
        <v>11.550265999999999</v>
      </c>
      <c r="N57" s="168">
        <v>11.302353</v>
      </c>
      <c r="O57" s="168">
        <v>382.6801660000001</v>
      </c>
      <c r="P57" s="168">
        <v>13.498062000000001</v>
      </c>
      <c r="Q57" s="168">
        <v>15.368160000000003</v>
      </c>
      <c r="R57" s="168">
        <v>25.211399</v>
      </c>
      <c r="S57" s="168">
        <v>10.774531000000001</v>
      </c>
      <c r="U57" s="79" t="s">
        <v>543</v>
      </c>
    </row>
    <row r="58" spans="1:21" x14ac:dyDescent="0.25">
      <c r="B58" s="79" t="s">
        <v>346</v>
      </c>
      <c r="C58" s="168">
        <v>15.815431</v>
      </c>
      <c r="D58" s="168">
        <v>53.956422000000003</v>
      </c>
      <c r="E58" s="168">
        <v>54.509361000000013</v>
      </c>
      <c r="F58" s="168">
        <v>32.745645000000003</v>
      </c>
      <c r="G58" s="168">
        <v>124.69250900000006</v>
      </c>
      <c r="H58" s="168">
        <v>17.45336</v>
      </c>
      <c r="I58" s="168">
        <v>89.637173000000004</v>
      </c>
      <c r="J58" s="168">
        <v>27.895867000000006</v>
      </c>
      <c r="K58" s="168">
        <v>70.41807</v>
      </c>
      <c r="L58" s="168">
        <v>361.88987800000001</v>
      </c>
      <c r="M58" s="168">
        <v>13.622636</v>
      </c>
      <c r="N58" s="168">
        <v>87.496853999999985</v>
      </c>
      <c r="O58" s="168">
        <v>765.55815300000006</v>
      </c>
      <c r="P58" s="168">
        <v>16.637432</v>
      </c>
      <c r="Q58" s="168">
        <v>20.786579000000003</v>
      </c>
      <c r="R58" s="168">
        <v>29.775595999999986</v>
      </c>
      <c r="S58" s="168">
        <v>15.169029999999996</v>
      </c>
      <c r="U58" s="79" t="s">
        <v>544</v>
      </c>
    </row>
    <row r="59" spans="1:21" x14ac:dyDescent="0.25">
      <c r="B59" s="79" t="s">
        <v>347</v>
      </c>
      <c r="C59" s="168">
        <v>19.897831</v>
      </c>
      <c r="D59" s="168">
        <v>57.010008999999982</v>
      </c>
      <c r="E59" s="168">
        <v>60.18966300000001</v>
      </c>
      <c r="F59" s="168">
        <v>37.654582000000005</v>
      </c>
      <c r="G59" s="168">
        <v>144.17023800000001</v>
      </c>
      <c r="H59" s="168">
        <v>21.312404000000001</v>
      </c>
      <c r="I59" s="168">
        <v>95.186937000000015</v>
      </c>
      <c r="J59" s="168">
        <v>30.531399999999991</v>
      </c>
      <c r="K59" s="168">
        <v>63.490182000000004</v>
      </c>
      <c r="L59" s="168">
        <v>229.33277200000006</v>
      </c>
      <c r="M59" s="168">
        <v>13.538229999999997</v>
      </c>
      <c r="N59" s="168">
        <v>50.592166999999996</v>
      </c>
      <c r="O59" s="168">
        <v>185.41092800000001</v>
      </c>
      <c r="P59" s="168">
        <v>15.418363999999997</v>
      </c>
      <c r="Q59" s="168">
        <v>20.714787000000001</v>
      </c>
      <c r="R59" s="168">
        <v>33.403305999999994</v>
      </c>
      <c r="S59" s="168">
        <v>16.692025000000001</v>
      </c>
      <c r="U59" s="79" t="s">
        <v>545</v>
      </c>
    </row>
    <row r="60" spans="1:21" x14ac:dyDescent="0.25">
      <c r="B60" s="79" t="s">
        <v>348</v>
      </c>
      <c r="C60" s="168">
        <v>16.204380999999998</v>
      </c>
      <c r="D60" s="168">
        <v>52.631553000000004</v>
      </c>
      <c r="E60" s="168">
        <v>60.4084</v>
      </c>
      <c r="F60" s="168">
        <v>35.676718999999999</v>
      </c>
      <c r="G60" s="168">
        <v>118.28243400000001</v>
      </c>
      <c r="H60" s="168">
        <v>18.437294000000001</v>
      </c>
      <c r="I60" s="168">
        <v>106.31054200000001</v>
      </c>
      <c r="J60" s="168">
        <v>26.454567999999998</v>
      </c>
      <c r="K60" s="168">
        <v>55.057066000000006</v>
      </c>
      <c r="L60" s="168">
        <v>145.35372999999998</v>
      </c>
      <c r="M60" s="168">
        <v>16.770659999999999</v>
      </c>
      <c r="N60" s="168">
        <v>34.889092999999995</v>
      </c>
      <c r="O60" s="168">
        <v>483.99997300000001</v>
      </c>
      <c r="P60" s="168">
        <v>14.847951</v>
      </c>
      <c r="Q60" s="168">
        <v>19.675762000000002</v>
      </c>
      <c r="R60" s="168">
        <v>30.283832999999994</v>
      </c>
      <c r="S60" s="168">
        <v>13.047693000000002</v>
      </c>
      <c r="U60" s="79" t="s">
        <v>546</v>
      </c>
    </row>
    <row r="61" spans="1:21" x14ac:dyDescent="0.25"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U61" s="79" t="s">
        <v>547</v>
      </c>
    </row>
    <row r="62" spans="1:21" x14ac:dyDescent="0.25"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</row>
    <row r="63" spans="1:21" x14ac:dyDescent="0.25">
      <c r="C63" s="168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</row>
    <row r="64" spans="1:21" x14ac:dyDescent="0.25">
      <c r="C64" s="168"/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</row>
    <row r="65" spans="1:21" s="187" customFormat="1" ht="27" customHeight="1" thickBot="1" x14ac:dyDescent="0.3">
      <c r="A65" s="247" t="s">
        <v>717</v>
      </c>
      <c r="B65" s="247"/>
      <c r="C65" s="247"/>
      <c r="D65" s="247"/>
      <c r="E65" s="247"/>
      <c r="F65" s="247"/>
      <c r="G65" s="247"/>
      <c r="H65" s="247"/>
      <c r="I65" s="247"/>
      <c r="J65" s="247"/>
      <c r="K65" s="247"/>
      <c r="L65" s="247"/>
      <c r="M65" s="247"/>
      <c r="N65" s="247"/>
      <c r="O65" s="247"/>
      <c r="P65" s="247"/>
      <c r="Q65" s="247"/>
      <c r="R65" s="247"/>
      <c r="S65" s="247"/>
      <c r="T65" s="247"/>
      <c r="U65" s="247"/>
    </row>
    <row r="66" spans="1:21" s="170" customFormat="1" ht="11.25" customHeight="1" thickBot="1" x14ac:dyDescent="0.3">
      <c r="A66" s="206" t="s">
        <v>162</v>
      </c>
      <c r="B66" s="206" t="s">
        <v>163</v>
      </c>
      <c r="C66" s="244" t="s">
        <v>715</v>
      </c>
      <c r="D66" s="245"/>
      <c r="E66" s="245"/>
      <c r="F66" s="245"/>
      <c r="G66" s="245"/>
      <c r="H66" s="245"/>
      <c r="I66" s="245"/>
      <c r="J66" s="245"/>
      <c r="K66" s="245"/>
      <c r="L66" s="245"/>
      <c r="M66" s="245"/>
      <c r="N66" s="245"/>
      <c r="O66" s="245"/>
      <c r="P66" s="245"/>
      <c r="Q66" s="245"/>
      <c r="R66" s="245"/>
      <c r="S66" s="246"/>
      <c r="T66" s="206" t="s">
        <v>533</v>
      </c>
      <c r="U66" s="206" t="s">
        <v>520</v>
      </c>
    </row>
    <row r="67" spans="1:21" ht="20.25" customHeight="1" thickBot="1" x14ac:dyDescent="0.3">
      <c r="A67" s="207"/>
      <c r="B67" s="207"/>
      <c r="C67" s="188">
        <v>35</v>
      </c>
      <c r="D67" s="188">
        <v>36</v>
      </c>
      <c r="E67" s="188">
        <v>37</v>
      </c>
      <c r="F67" s="188">
        <v>38</v>
      </c>
      <c r="G67" s="188">
        <v>39</v>
      </c>
      <c r="H67" s="188">
        <v>40</v>
      </c>
      <c r="I67" s="188">
        <v>41</v>
      </c>
      <c r="J67" s="188">
        <v>42</v>
      </c>
      <c r="K67" s="188">
        <v>43</v>
      </c>
      <c r="L67" s="188">
        <v>44</v>
      </c>
      <c r="M67" s="188">
        <v>45</v>
      </c>
      <c r="N67" s="188">
        <v>46</v>
      </c>
      <c r="O67" s="188">
        <v>47</v>
      </c>
      <c r="P67" s="188">
        <v>48</v>
      </c>
      <c r="Q67" s="188">
        <v>49</v>
      </c>
      <c r="R67" s="188">
        <v>50</v>
      </c>
      <c r="S67" s="188">
        <v>51</v>
      </c>
      <c r="T67" s="207"/>
      <c r="U67" s="207"/>
    </row>
    <row r="68" spans="1:21" x14ac:dyDescent="0.25">
      <c r="A68" s="166">
        <v>2024</v>
      </c>
      <c r="B68" s="79" t="s">
        <v>338</v>
      </c>
      <c r="C68" s="168">
        <v>10.532921999999999</v>
      </c>
      <c r="D68" s="168">
        <v>0.56962500000000005</v>
      </c>
      <c r="E68" s="168">
        <v>0.55436299999999994</v>
      </c>
      <c r="F68" s="168">
        <v>40.956976000000004</v>
      </c>
      <c r="G68" s="168">
        <v>297.23944699999998</v>
      </c>
      <c r="H68" s="168">
        <v>157.34427400000001</v>
      </c>
      <c r="I68" s="168">
        <v>8.9222479999999997</v>
      </c>
      <c r="J68" s="168">
        <v>32.536569999999998</v>
      </c>
      <c r="K68" s="168">
        <v>0.34073699999999996</v>
      </c>
      <c r="L68" s="168">
        <v>72.056555000000003</v>
      </c>
      <c r="M68" s="168">
        <v>89.379548</v>
      </c>
      <c r="N68" s="168">
        <v>0.15693699999999999</v>
      </c>
      <c r="O68" s="168">
        <v>84.501715999999988</v>
      </c>
      <c r="P68" s="168">
        <v>216.28191500000003</v>
      </c>
      <c r="Q68" s="168">
        <v>6.2145560000000009</v>
      </c>
      <c r="R68" s="168">
        <v>1.1977E-2</v>
      </c>
      <c r="S68" s="168">
        <v>5.1932040000000006</v>
      </c>
      <c r="T68" s="166">
        <v>2024</v>
      </c>
      <c r="U68" s="79" t="s">
        <v>536</v>
      </c>
    </row>
    <row r="69" spans="1:21" x14ac:dyDescent="0.25">
      <c r="B69" s="79" t="s">
        <v>339</v>
      </c>
      <c r="C69" s="168">
        <v>9.5616430000000001</v>
      </c>
      <c r="D69" s="168">
        <v>0.82716299999999998</v>
      </c>
      <c r="E69" s="168">
        <v>0.47576800000000002</v>
      </c>
      <c r="F69" s="168">
        <v>40.143418999999994</v>
      </c>
      <c r="G69" s="168">
        <v>308.52583199999998</v>
      </c>
      <c r="H69" s="168">
        <v>162.94990299999995</v>
      </c>
      <c r="I69" s="168">
        <v>9.260275</v>
      </c>
      <c r="J69" s="168">
        <v>30.000512999999998</v>
      </c>
      <c r="K69" s="168">
        <v>0.244474</v>
      </c>
      <c r="L69" s="168">
        <v>73.426833999999999</v>
      </c>
      <c r="M69" s="168">
        <v>94.585481000000016</v>
      </c>
      <c r="N69" s="168">
        <v>0.17244999999999999</v>
      </c>
      <c r="O69" s="168">
        <v>71.160139999999998</v>
      </c>
      <c r="P69" s="168">
        <v>186.22281600000005</v>
      </c>
      <c r="Q69" s="168">
        <v>4.9599419999999999</v>
      </c>
      <c r="R69" s="168">
        <v>1.5191E-2</v>
      </c>
      <c r="S69" s="168">
        <v>5.7279740000000006</v>
      </c>
      <c r="U69" s="79" t="s">
        <v>537</v>
      </c>
    </row>
    <row r="70" spans="1:21" x14ac:dyDescent="0.25">
      <c r="B70" s="79" t="s">
        <v>340</v>
      </c>
      <c r="C70" s="168">
        <v>9.7034789999999997</v>
      </c>
      <c r="D70" s="168">
        <v>0.64352999999999994</v>
      </c>
      <c r="E70" s="168">
        <v>1.15371</v>
      </c>
      <c r="F70" s="168">
        <v>37.086091999999994</v>
      </c>
      <c r="G70" s="168">
        <v>298.04425599999996</v>
      </c>
      <c r="H70" s="168">
        <v>165.77101400000009</v>
      </c>
      <c r="I70" s="168">
        <v>8.9100880000000018</v>
      </c>
      <c r="J70" s="168">
        <v>30.068740999999996</v>
      </c>
      <c r="K70" s="168">
        <v>0.98827399999999999</v>
      </c>
      <c r="L70" s="168">
        <v>79.512056999999999</v>
      </c>
      <c r="M70" s="168">
        <v>104.322453</v>
      </c>
      <c r="N70" s="168">
        <v>0.14094900000000002</v>
      </c>
      <c r="O70" s="168">
        <v>75.814308000000011</v>
      </c>
      <c r="P70" s="168">
        <v>198.62185199999999</v>
      </c>
      <c r="Q70" s="168">
        <v>5.9800769999999996</v>
      </c>
      <c r="R70" s="168">
        <v>1.0293E-2</v>
      </c>
      <c r="S70" s="168">
        <v>5.8054199999999998</v>
      </c>
      <c r="U70" s="79" t="s">
        <v>538</v>
      </c>
    </row>
    <row r="71" spans="1:21" x14ac:dyDescent="0.25">
      <c r="B71" s="79" t="s">
        <v>341</v>
      </c>
      <c r="C71" s="168">
        <v>9.84788</v>
      </c>
      <c r="D71" s="168">
        <v>0.88725699999999996</v>
      </c>
      <c r="E71" s="168">
        <v>0.67782900000000001</v>
      </c>
      <c r="F71" s="168">
        <v>40.145870999999993</v>
      </c>
      <c r="G71" s="168">
        <v>325.22276699999998</v>
      </c>
      <c r="H71" s="168">
        <v>149.28822299999985</v>
      </c>
      <c r="I71" s="168">
        <v>10.117053000000002</v>
      </c>
      <c r="J71" s="168">
        <v>30.34244</v>
      </c>
      <c r="K71" s="168">
        <v>1.300527</v>
      </c>
      <c r="L71" s="168">
        <v>76.489838000000006</v>
      </c>
      <c r="M71" s="168">
        <v>102.561251</v>
      </c>
      <c r="N71" s="168">
        <v>0.104323</v>
      </c>
      <c r="O71" s="168">
        <v>87.641502000000003</v>
      </c>
      <c r="P71" s="168">
        <v>208.28815399999996</v>
      </c>
      <c r="Q71" s="168">
        <v>4.6246929999999997</v>
      </c>
      <c r="R71" s="168">
        <v>3.5195999999999998E-2</v>
      </c>
      <c r="S71" s="168">
        <v>5.9415639999999996</v>
      </c>
      <c r="U71" s="79" t="s">
        <v>539</v>
      </c>
    </row>
    <row r="72" spans="1:21" x14ac:dyDescent="0.25">
      <c r="B72" s="79" t="s">
        <v>342</v>
      </c>
      <c r="C72" s="168">
        <v>10.253069</v>
      </c>
      <c r="D72" s="168">
        <v>0.61211900000000008</v>
      </c>
      <c r="E72" s="168">
        <v>0.47281400000000001</v>
      </c>
      <c r="F72" s="168">
        <v>41.258651</v>
      </c>
      <c r="G72" s="168">
        <v>323.26538900000003</v>
      </c>
      <c r="H72" s="168">
        <v>168.96027499999991</v>
      </c>
      <c r="I72" s="168">
        <v>9.7243639999999996</v>
      </c>
      <c r="J72" s="168">
        <v>30.495018000000002</v>
      </c>
      <c r="K72" s="168">
        <v>0.813446</v>
      </c>
      <c r="L72" s="168">
        <v>75.738469999999992</v>
      </c>
      <c r="M72" s="168">
        <v>105.78562599999999</v>
      </c>
      <c r="N72" s="168">
        <v>0.17738799999999999</v>
      </c>
      <c r="O72" s="168">
        <v>72.149027000000004</v>
      </c>
      <c r="P72" s="168">
        <v>218.67145799999997</v>
      </c>
      <c r="Q72" s="168">
        <v>5.6252709999999988</v>
      </c>
      <c r="R72" s="168">
        <v>4.5752000000000001E-2</v>
      </c>
      <c r="S72" s="168">
        <v>6.8233919999999983</v>
      </c>
      <c r="U72" s="79" t="s">
        <v>540</v>
      </c>
    </row>
    <row r="73" spans="1:21" x14ac:dyDescent="0.25">
      <c r="B73" s="79" t="s">
        <v>343</v>
      </c>
      <c r="C73" s="168">
        <v>9.3985230000000008</v>
      </c>
      <c r="D73" s="168">
        <v>0.85766199999999992</v>
      </c>
      <c r="E73" s="168">
        <v>0.61888500000000002</v>
      </c>
      <c r="F73" s="168">
        <v>49.064461999999999</v>
      </c>
      <c r="G73" s="168">
        <v>303.98837899999995</v>
      </c>
      <c r="H73" s="168">
        <v>156.48968699999995</v>
      </c>
      <c r="I73" s="168">
        <v>9.0259540000000005</v>
      </c>
      <c r="J73" s="168">
        <v>28.027571999999999</v>
      </c>
      <c r="K73" s="168">
        <v>0.62774799999999997</v>
      </c>
      <c r="L73" s="168">
        <v>70.274436000000009</v>
      </c>
      <c r="M73" s="168">
        <v>103.295653</v>
      </c>
      <c r="N73" s="168">
        <v>0.114632</v>
      </c>
      <c r="O73" s="168">
        <v>86.649613000000002</v>
      </c>
      <c r="P73" s="168">
        <v>195.10021099999994</v>
      </c>
      <c r="Q73" s="168">
        <v>8.253035999999998</v>
      </c>
      <c r="R73" s="168">
        <v>1.4921E-2</v>
      </c>
      <c r="S73" s="168">
        <v>5.9770459999999996</v>
      </c>
      <c r="U73" s="79" t="s">
        <v>541</v>
      </c>
    </row>
    <row r="74" spans="1:21" x14ac:dyDescent="0.25">
      <c r="B74" s="79" t="s">
        <v>344</v>
      </c>
      <c r="C74" s="168">
        <v>11.724012000000002</v>
      </c>
      <c r="D74" s="168">
        <v>0.51766099999999993</v>
      </c>
      <c r="E74" s="168">
        <v>0.63482700000000003</v>
      </c>
      <c r="F74" s="168">
        <v>36.852455000000006</v>
      </c>
      <c r="G74" s="168">
        <v>330.56771999999989</v>
      </c>
      <c r="H74" s="168">
        <v>160.38889400000002</v>
      </c>
      <c r="I74" s="168">
        <v>9.3799090000000014</v>
      </c>
      <c r="J74" s="168">
        <v>32.587277999999998</v>
      </c>
      <c r="K74" s="168">
        <v>1.045776</v>
      </c>
      <c r="L74" s="168">
        <v>83.409777000000005</v>
      </c>
      <c r="M74" s="168">
        <v>118.88847200000001</v>
      </c>
      <c r="N74" s="168">
        <v>0.11252000000000001</v>
      </c>
      <c r="O74" s="168">
        <v>92.119799999999998</v>
      </c>
      <c r="P74" s="168">
        <v>196.38962099999998</v>
      </c>
      <c r="Q74" s="168">
        <v>6.1272399999999978</v>
      </c>
      <c r="R74" s="168">
        <v>4.2657E-2</v>
      </c>
      <c r="S74" s="168">
        <v>6.508229</v>
      </c>
      <c r="U74" s="79" t="s">
        <v>542</v>
      </c>
    </row>
    <row r="75" spans="1:21" x14ac:dyDescent="0.25">
      <c r="B75" s="79" t="s">
        <v>345</v>
      </c>
      <c r="C75" s="168">
        <v>9.7687210000000011</v>
      </c>
      <c r="D75" s="168">
        <v>0.87911699999999993</v>
      </c>
      <c r="E75" s="168">
        <v>0.32307700000000006</v>
      </c>
      <c r="F75" s="168">
        <v>29.178044</v>
      </c>
      <c r="G75" s="168">
        <v>232.31162200000003</v>
      </c>
      <c r="H75" s="168">
        <v>118.94956000000006</v>
      </c>
      <c r="I75" s="168">
        <v>3.8726039999999995</v>
      </c>
      <c r="J75" s="168">
        <v>23.000812999999994</v>
      </c>
      <c r="K75" s="168">
        <v>0.19770099999999999</v>
      </c>
      <c r="L75" s="168">
        <v>54.345577999999996</v>
      </c>
      <c r="M75" s="168">
        <v>52.041004999999998</v>
      </c>
      <c r="N75" s="168">
        <v>7.0402999999999993E-2</v>
      </c>
      <c r="O75" s="168">
        <v>62.334128</v>
      </c>
      <c r="P75" s="168">
        <v>179.45538299999987</v>
      </c>
      <c r="Q75" s="168">
        <v>6.2274290000000025</v>
      </c>
      <c r="R75" s="168">
        <v>2.4714E-2</v>
      </c>
      <c r="S75" s="168">
        <v>4.5471350000000008</v>
      </c>
      <c r="U75" s="79" t="s">
        <v>543</v>
      </c>
    </row>
    <row r="76" spans="1:21" x14ac:dyDescent="0.25">
      <c r="B76" s="79" t="s">
        <v>346</v>
      </c>
      <c r="C76" s="168">
        <v>9.0760010000000015</v>
      </c>
      <c r="D76" s="168">
        <v>0.61575299999999999</v>
      </c>
      <c r="E76" s="168">
        <v>0.86228099999999996</v>
      </c>
      <c r="F76" s="168">
        <v>31.766137000000001</v>
      </c>
      <c r="G76" s="168">
        <v>297.40654400000005</v>
      </c>
      <c r="H76" s="168">
        <v>151.91936400000003</v>
      </c>
      <c r="I76" s="168">
        <v>7.2570589999999999</v>
      </c>
      <c r="J76" s="168">
        <v>30.026237000000002</v>
      </c>
      <c r="K76" s="168">
        <v>0.57966499999999999</v>
      </c>
      <c r="L76" s="168">
        <v>72.618247999999994</v>
      </c>
      <c r="M76" s="168">
        <v>86.934442000000018</v>
      </c>
      <c r="N76" s="168">
        <v>7.7793000000000001E-2</v>
      </c>
      <c r="O76" s="168">
        <v>77.412334000000016</v>
      </c>
      <c r="P76" s="168">
        <v>193.99400599999996</v>
      </c>
      <c r="Q76" s="168">
        <v>5.6376499999999972</v>
      </c>
      <c r="R76" s="168">
        <v>2.9919000000000001E-2</v>
      </c>
      <c r="S76" s="168">
        <v>5.3257709999999996</v>
      </c>
      <c r="U76" s="79" t="s">
        <v>544</v>
      </c>
    </row>
    <row r="77" spans="1:21" x14ac:dyDescent="0.25">
      <c r="B77" s="79" t="s">
        <v>347</v>
      </c>
      <c r="C77" s="168">
        <v>11.980664000000003</v>
      </c>
      <c r="D77" s="168">
        <v>0.6702220000000001</v>
      </c>
      <c r="E77" s="168">
        <v>0.70170500000000002</v>
      </c>
      <c r="F77" s="168">
        <v>37.632545000000007</v>
      </c>
      <c r="G77" s="168">
        <v>332.35636399999999</v>
      </c>
      <c r="H77" s="168">
        <v>175.27334499999989</v>
      </c>
      <c r="I77" s="168">
        <v>9.4682329999999979</v>
      </c>
      <c r="J77" s="168">
        <v>29.583445000000001</v>
      </c>
      <c r="K77" s="168">
        <v>0.55524200000000001</v>
      </c>
      <c r="L77" s="168">
        <v>84.951675999999992</v>
      </c>
      <c r="M77" s="168">
        <v>102.86823899999999</v>
      </c>
      <c r="N77" s="168">
        <v>9.1174000000000005E-2</v>
      </c>
      <c r="O77" s="168">
        <v>58.049035000000003</v>
      </c>
      <c r="P77" s="168">
        <v>203.652717</v>
      </c>
      <c r="Q77" s="168">
        <v>6.2360579999999963</v>
      </c>
      <c r="R77" s="168">
        <v>1.2612E-2</v>
      </c>
      <c r="S77" s="168">
        <v>4.6990449999999999</v>
      </c>
      <c r="U77" s="79" t="s">
        <v>545</v>
      </c>
    </row>
    <row r="78" spans="1:21" x14ac:dyDescent="0.25">
      <c r="B78" s="79" t="s">
        <v>348</v>
      </c>
      <c r="C78" s="168">
        <v>9.9839850000000006</v>
      </c>
      <c r="D78" s="168">
        <v>0.979518</v>
      </c>
      <c r="E78" s="168">
        <v>0.80838199999999993</v>
      </c>
      <c r="F78" s="168">
        <v>31.936191000000001</v>
      </c>
      <c r="G78" s="168">
        <v>298.734872</v>
      </c>
      <c r="H78" s="168">
        <v>159.54332599999995</v>
      </c>
      <c r="I78" s="168">
        <v>7.4957629999999993</v>
      </c>
      <c r="J78" s="168">
        <v>27.553909999999998</v>
      </c>
      <c r="K78" s="168">
        <v>0.33529700000000001</v>
      </c>
      <c r="L78" s="168">
        <v>74.822839000000016</v>
      </c>
      <c r="M78" s="168">
        <v>92.117026999999993</v>
      </c>
      <c r="N78" s="168">
        <v>0.23534099999999999</v>
      </c>
      <c r="O78" s="168">
        <v>66.917759000000018</v>
      </c>
      <c r="P78" s="168">
        <v>204.49650099999994</v>
      </c>
      <c r="Q78" s="168">
        <v>4.7936429999999994</v>
      </c>
      <c r="R78" s="168">
        <v>3.9822999999999997E-2</v>
      </c>
      <c r="S78" s="168">
        <v>6.0461749999999999</v>
      </c>
      <c r="U78" s="79" t="s">
        <v>546</v>
      </c>
    </row>
    <row r="79" spans="1:21" x14ac:dyDescent="0.25">
      <c r="B79" s="79" t="s">
        <v>349</v>
      </c>
      <c r="C79" s="168">
        <v>6.1891689999999997</v>
      </c>
      <c r="D79" s="168">
        <v>0.50011300000000003</v>
      </c>
      <c r="E79" s="168">
        <v>0.80139300000000002</v>
      </c>
      <c r="F79" s="168">
        <v>40.863872000000001</v>
      </c>
      <c r="G79" s="168">
        <v>231.00511499999993</v>
      </c>
      <c r="H79" s="168">
        <v>112.67100099999996</v>
      </c>
      <c r="I79" s="168">
        <v>6.339893</v>
      </c>
      <c r="J79" s="168">
        <v>27.791440000000001</v>
      </c>
      <c r="K79" s="168">
        <v>0.53567699999999996</v>
      </c>
      <c r="L79" s="168">
        <v>64.244190000000003</v>
      </c>
      <c r="M79" s="168">
        <v>77.397385</v>
      </c>
      <c r="N79" s="168">
        <v>6.1134000000000001E-2</v>
      </c>
      <c r="O79" s="168">
        <v>80.993234999999999</v>
      </c>
      <c r="P79" s="168">
        <v>189.23017500000003</v>
      </c>
      <c r="Q79" s="168">
        <v>4.9415899999999997</v>
      </c>
      <c r="R79" s="168">
        <v>1.3958000000000002E-2</v>
      </c>
      <c r="S79" s="168">
        <v>3.7371509999999999</v>
      </c>
      <c r="U79" s="79" t="s">
        <v>547</v>
      </c>
    </row>
    <row r="80" spans="1:21" x14ac:dyDescent="0.25">
      <c r="C80" s="168"/>
      <c r="D80" s="168"/>
      <c r="E80" s="168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9"/>
      <c r="Q80" s="169"/>
      <c r="R80" s="169"/>
      <c r="S80" s="169"/>
    </row>
    <row r="81" spans="1:21" x14ac:dyDescent="0.25">
      <c r="A81" s="166">
        <v>2025</v>
      </c>
      <c r="B81" s="79" t="s">
        <v>338</v>
      </c>
      <c r="C81" s="168">
        <v>10.630235000000001</v>
      </c>
      <c r="D81" s="168">
        <v>0.59246299999999996</v>
      </c>
      <c r="E81" s="168">
        <v>0.70043800000000012</v>
      </c>
      <c r="F81" s="168">
        <v>42.900552999999995</v>
      </c>
      <c r="G81" s="168">
        <v>302.93099499999994</v>
      </c>
      <c r="H81" s="168">
        <v>164.73055800000003</v>
      </c>
      <c r="I81" s="168">
        <v>7.7545279999999996</v>
      </c>
      <c r="J81" s="168">
        <v>31.412446000000003</v>
      </c>
      <c r="K81" s="168">
        <v>0.31325399999999998</v>
      </c>
      <c r="L81" s="168">
        <v>73.5227</v>
      </c>
      <c r="M81" s="168">
        <v>85.357228000000021</v>
      </c>
      <c r="N81" s="168">
        <v>0.18303800000000001</v>
      </c>
      <c r="O81" s="168">
        <v>76.969248999999991</v>
      </c>
      <c r="P81" s="168">
        <v>182.54394899999997</v>
      </c>
      <c r="Q81" s="168">
        <v>3.5101469999999999</v>
      </c>
      <c r="R81" s="168">
        <v>2.7705E-2</v>
      </c>
      <c r="S81" s="168">
        <v>4.1976639999999996</v>
      </c>
      <c r="T81" s="166">
        <v>2025</v>
      </c>
      <c r="U81" s="79" t="s">
        <v>536</v>
      </c>
    </row>
    <row r="82" spans="1:21" x14ac:dyDescent="0.25">
      <c r="B82" s="79" t="s">
        <v>339</v>
      </c>
      <c r="C82" s="168">
        <v>10.468714</v>
      </c>
      <c r="D82" s="168">
        <v>0.584735</v>
      </c>
      <c r="E82" s="168">
        <v>0.62105399999999999</v>
      </c>
      <c r="F82" s="168">
        <v>41.414793000000003</v>
      </c>
      <c r="G82" s="168">
        <v>317.23636799999997</v>
      </c>
      <c r="H82" s="168">
        <v>157.89405499999995</v>
      </c>
      <c r="I82" s="168">
        <v>9.956828999999999</v>
      </c>
      <c r="J82" s="168">
        <v>28.730272000000003</v>
      </c>
      <c r="K82" s="168">
        <v>0.30566599999999999</v>
      </c>
      <c r="L82" s="168">
        <v>73.806611999999987</v>
      </c>
      <c r="M82" s="168">
        <v>103.77946900000001</v>
      </c>
      <c r="N82" s="168">
        <v>0.11562500000000001</v>
      </c>
      <c r="O82" s="168">
        <v>66.402001000000013</v>
      </c>
      <c r="P82" s="168">
        <v>195.263115</v>
      </c>
      <c r="Q82" s="168">
        <v>6.3201269999999994</v>
      </c>
      <c r="R82" s="168">
        <v>6.1034999999999992E-2</v>
      </c>
      <c r="S82" s="168">
        <v>5.6112419999999998</v>
      </c>
      <c r="U82" s="79" t="s">
        <v>537</v>
      </c>
    </row>
    <row r="83" spans="1:21" x14ac:dyDescent="0.25">
      <c r="B83" s="79" t="s">
        <v>340</v>
      </c>
      <c r="C83" s="168">
        <v>11.537532000000001</v>
      </c>
      <c r="D83" s="168">
        <v>0.61627900000000002</v>
      </c>
      <c r="E83" s="168">
        <v>0.64962199999999992</v>
      </c>
      <c r="F83" s="168">
        <v>39.584412999999998</v>
      </c>
      <c r="G83" s="168">
        <v>304.24243499999994</v>
      </c>
      <c r="H83" s="168">
        <v>164.92355599999996</v>
      </c>
      <c r="I83" s="168">
        <v>10.558904999999999</v>
      </c>
      <c r="J83" s="168">
        <v>27.455060000000003</v>
      </c>
      <c r="K83" s="168">
        <v>0.69779499999999994</v>
      </c>
      <c r="L83" s="168">
        <v>80.648597999999993</v>
      </c>
      <c r="M83" s="168">
        <v>101.223523</v>
      </c>
      <c r="N83" s="168">
        <v>9.5505000000000007E-2</v>
      </c>
      <c r="O83" s="168">
        <v>70.893758000000005</v>
      </c>
      <c r="P83" s="168">
        <v>209.47435099999998</v>
      </c>
      <c r="Q83" s="168">
        <v>4.0476109999999998</v>
      </c>
      <c r="R83" s="168">
        <v>3.2181000000000001E-2</v>
      </c>
      <c r="S83" s="168">
        <v>5.678916000000001</v>
      </c>
      <c r="U83" s="79" t="s">
        <v>538</v>
      </c>
    </row>
    <row r="84" spans="1:21" x14ac:dyDescent="0.25">
      <c r="B84" s="79" t="s">
        <v>341</v>
      </c>
      <c r="C84" s="168">
        <v>10.302381</v>
      </c>
      <c r="D84" s="168">
        <v>1.0882430000000001</v>
      </c>
      <c r="E84" s="168">
        <v>0.68808900000000006</v>
      </c>
      <c r="F84" s="168">
        <v>42.102685000000008</v>
      </c>
      <c r="G84" s="168">
        <v>283.62518600000004</v>
      </c>
      <c r="H84" s="168">
        <v>152.391232</v>
      </c>
      <c r="I84" s="168">
        <v>10.378490000000001</v>
      </c>
      <c r="J84" s="168">
        <v>26.894237000000004</v>
      </c>
      <c r="K84" s="168">
        <v>0.67829200000000001</v>
      </c>
      <c r="L84" s="168">
        <v>71.045178000000007</v>
      </c>
      <c r="M84" s="168">
        <v>101.07274400000003</v>
      </c>
      <c r="N84" s="168">
        <v>0.113883</v>
      </c>
      <c r="O84" s="168">
        <v>74.871121000000002</v>
      </c>
      <c r="P84" s="168">
        <v>192.39082400000007</v>
      </c>
      <c r="Q84" s="168">
        <v>4.678267</v>
      </c>
      <c r="R84" s="168">
        <v>2.4812999999999998E-2</v>
      </c>
      <c r="S84" s="168">
        <v>5.6826429999999988</v>
      </c>
      <c r="U84" s="79" t="s">
        <v>539</v>
      </c>
    </row>
    <row r="85" spans="1:21" x14ac:dyDescent="0.25">
      <c r="B85" s="79" t="s">
        <v>342</v>
      </c>
      <c r="C85" s="168">
        <v>13.051774</v>
      </c>
      <c r="D85" s="168">
        <v>0.79307099999999997</v>
      </c>
      <c r="E85" s="168">
        <v>1.462097</v>
      </c>
      <c r="F85" s="168">
        <v>44.421410999999992</v>
      </c>
      <c r="G85" s="168">
        <v>317.12577800000014</v>
      </c>
      <c r="H85" s="168">
        <v>168.52479099999999</v>
      </c>
      <c r="I85" s="168">
        <v>10.892144999999999</v>
      </c>
      <c r="J85" s="168">
        <v>29.795853000000001</v>
      </c>
      <c r="K85" s="168">
        <v>1.3353870000000001</v>
      </c>
      <c r="L85" s="168">
        <v>84.100167999999996</v>
      </c>
      <c r="M85" s="168">
        <v>102.60567</v>
      </c>
      <c r="N85" s="168">
        <v>0.108517</v>
      </c>
      <c r="O85" s="168">
        <v>72.876794000000004</v>
      </c>
      <c r="P85" s="168">
        <v>200.73405600000001</v>
      </c>
      <c r="Q85" s="168">
        <v>5.8993719999999996</v>
      </c>
      <c r="R85" s="168">
        <v>2.2439000000000001E-2</v>
      </c>
      <c r="S85" s="168">
        <v>5.5336519999999991</v>
      </c>
      <c r="U85" s="79" t="s">
        <v>540</v>
      </c>
    </row>
    <row r="86" spans="1:21" x14ac:dyDescent="0.25">
      <c r="B86" s="79" t="s">
        <v>343</v>
      </c>
      <c r="C86" s="168">
        <v>11.887616000000001</v>
      </c>
      <c r="D86" s="168">
        <v>0.72666600000000003</v>
      </c>
      <c r="E86" s="168">
        <v>0.62988699999999997</v>
      </c>
      <c r="F86" s="168">
        <v>42.290641999999998</v>
      </c>
      <c r="G86" s="168">
        <v>299.75283200000001</v>
      </c>
      <c r="H86" s="168">
        <v>136.65539600000002</v>
      </c>
      <c r="I86" s="168">
        <v>8.9300169999999994</v>
      </c>
      <c r="J86" s="168">
        <v>25.199013999999998</v>
      </c>
      <c r="K86" s="168">
        <v>1.140884</v>
      </c>
      <c r="L86" s="168">
        <v>73.348683000000008</v>
      </c>
      <c r="M86" s="168">
        <v>95.603922999999995</v>
      </c>
      <c r="N86" s="168">
        <v>0.11255399999999999</v>
      </c>
      <c r="O86" s="168">
        <v>54.510300000000001</v>
      </c>
      <c r="P86" s="168">
        <v>201.90370199999995</v>
      </c>
      <c r="Q86" s="168">
        <v>7.9159679999999994</v>
      </c>
      <c r="R86" s="168">
        <v>3.2698999999999999E-2</v>
      </c>
      <c r="S86" s="168">
        <v>4.5575390000000002</v>
      </c>
      <c r="U86" s="79" t="s">
        <v>541</v>
      </c>
    </row>
    <row r="87" spans="1:21" x14ac:dyDescent="0.25">
      <c r="B87" s="79" t="s">
        <v>344</v>
      </c>
      <c r="C87" s="168">
        <v>11.490532</v>
      </c>
      <c r="D87" s="168">
        <v>1.024127</v>
      </c>
      <c r="E87" s="168">
        <v>0.92901299999999998</v>
      </c>
      <c r="F87" s="168">
        <v>35.458169999999996</v>
      </c>
      <c r="G87" s="168">
        <v>333.82348299999995</v>
      </c>
      <c r="H87" s="168">
        <v>171.84729699999994</v>
      </c>
      <c r="I87" s="168">
        <v>9.5401229999999995</v>
      </c>
      <c r="J87" s="168">
        <v>32.122843000000003</v>
      </c>
      <c r="K87" s="168">
        <v>0.91558899999999999</v>
      </c>
      <c r="L87" s="168">
        <v>82.354963999999995</v>
      </c>
      <c r="M87" s="168">
        <v>115.572969</v>
      </c>
      <c r="N87" s="168">
        <v>0.11188799999999999</v>
      </c>
      <c r="O87" s="168">
        <v>71.636471</v>
      </c>
      <c r="P87" s="168">
        <v>198.35899900000004</v>
      </c>
      <c r="Q87" s="168">
        <v>5.7624539999999982</v>
      </c>
      <c r="R87" s="168">
        <v>5.5358999999999998E-2</v>
      </c>
      <c r="S87" s="168">
        <v>6.227697</v>
      </c>
      <c r="U87" s="79" t="s">
        <v>542</v>
      </c>
    </row>
    <row r="88" spans="1:21" x14ac:dyDescent="0.25">
      <c r="B88" s="79" t="s">
        <v>345</v>
      </c>
      <c r="C88" s="168">
        <v>9.1808649999999989</v>
      </c>
      <c r="D88" s="168">
        <v>0.59140000000000004</v>
      </c>
      <c r="E88" s="168">
        <v>0.477765</v>
      </c>
      <c r="F88" s="168">
        <v>23.552150000000005</v>
      </c>
      <c r="G88" s="168">
        <v>213.57815799999992</v>
      </c>
      <c r="H88" s="168">
        <v>110.76489200000003</v>
      </c>
      <c r="I88" s="168">
        <v>4.3918959999999991</v>
      </c>
      <c r="J88" s="168">
        <v>21.086343000000006</v>
      </c>
      <c r="K88" s="168">
        <v>0.40352500000000002</v>
      </c>
      <c r="L88" s="168">
        <v>55.297864999999987</v>
      </c>
      <c r="M88" s="168">
        <v>50.527251999999997</v>
      </c>
      <c r="N88" s="168">
        <v>7.1453000000000003E-2</v>
      </c>
      <c r="O88" s="168">
        <v>54.269083000000002</v>
      </c>
      <c r="P88" s="168">
        <v>159.17921899999996</v>
      </c>
      <c r="Q88" s="168">
        <v>5.9911049999999992</v>
      </c>
      <c r="R88" s="168">
        <v>1.6764999999999999E-2</v>
      </c>
      <c r="S88" s="168">
        <v>3.8365009999999993</v>
      </c>
      <c r="U88" s="79" t="s">
        <v>543</v>
      </c>
    </row>
    <row r="89" spans="1:21" x14ac:dyDescent="0.25">
      <c r="B89" s="79" t="s">
        <v>346</v>
      </c>
      <c r="C89" s="168">
        <v>11.796717000000001</v>
      </c>
      <c r="D89" s="168">
        <v>0.41345500000000002</v>
      </c>
      <c r="E89" s="168">
        <v>0.88789599999999991</v>
      </c>
      <c r="F89" s="168">
        <v>41.402570999999995</v>
      </c>
      <c r="G89" s="168">
        <v>296.75524500000006</v>
      </c>
      <c r="H89" s="168">
        <v>161.535234</v>
      </c>
      <c r="I89" s="168">
        <v>8.1628439999999998</v>
      </c>
      <c r="J89" s="168">
        <v>29.596109999999999</v>
      </c>
      <c r="K89" s="168">
        <v>0.46517700000000001</v>
      </c>
      <c r="L89" s="168">
        <v>79.024090000000001</v>
      </c>
      <c r="M89" s="168">
        <v>85.459754000000004</v>
      </c>
      <c r="N89" s="168">
        <v>0.106437</v>
      </c>
      <c r="O89" s="168">
        <v>48.976613999999998</v>
      </c>
      <c r="P89" s="168">
        <v>207.32140000000004</v>
      </c>
      <c r="Q89" s="168">
        <v>4.4988509999999993</v>
      </c>
      <c r="R89" s="168">
        <v>2.3223000000000001E-2</v>
      </c>
      <c r="S89" s="168">
        <v>4.9959119999999997</v>
      </c>
      <c r="U89" s="79" t="s">
        <v>544</v>
      </c>
    </row>
    <row r="90" spans="1:21" x14ac:dyDescent="0.25">
      <c r="B90" s="79" t="s">
        <v>347</v>
      </c>
      <c r="C90" s="168">
        <v>14.94408</v>
      </c>
      <c r="D90" s="168">
        <v>0.585511</v>
      </c>
      <c r="E90" s="168">
        <v>0.79811100000000001</v>
      </c>
      <c r="F90" s="168">
        <v>45.87724699999999</v>
      </c>
      <c r="G90" s="168">
        <v>316.42514199999999</v>
      </c>
      <c r="H90" s="168">
        <v>178.58856500000002</v>
      </c>
      <c r="I90" s="168">
        <v>10.803656</v>
      </c>
      <c r="J90" s="168">
        <v>33.110841000000001</v>
      </c>
      <c r="K90" s="168">
        <v>0.83241399999999999</v>
      </c>
      <c r="L90" s="168">
        <v>86.072086000000013</v>
      </c>
      <c r="M90" s="168">
        <v>103.47591199999999</v>
      </c>
      <c r="N90" s="168">
        <v>0.104653</v>
      </c>
      <c r="O90" s="168">
        <v>66.214782999999997</v>
      </c>
      <c r="P90" s="168">
        <v>207.86415500000004</v>
      </c>
      <c r="Q90" s="168">
        <v>4.4652419999999999</v>
      </c>
      <c r="R90" s="168">
        <v>3.6388999999999998E-2</v>
      </c>
      <c r="S90" s="168">
        <v>5.2260640000000009</v>
      </c>
      <c r="U90" s="79" t="s">
        <v>545</v>
      </c>
    </row>
    <row r="91" spans="1:21" x14ac:dyDescent="0.25">
      <c r="B91" s="79" t="s">
        <v>348</v>
      </c>
      <c r="C91" s="168">
        <v>9.5045899999999985</v>
      </c>
      <c r="D91" s="168">
        <v>1.214432</v>
      </c>
      <c r="E91" s="168">
        <v>1.4146919999999998</v>
      </c>
      <c r="F91" s="168">
        <v>35.010493999999994</v>
      </c>
      <c r="G91" s="168">
        <v>280.90477299999992</v>
      </c>
      <c r="H91" s="168">
        <v>145.903783</v>
      </c>
      <c r="I91" s="168">
        <v>8.3529470000000003</v>
      </c>
      <c r="J91" s="168">
        <v>25.585819000000004</v>
      </c>
      <c r="K91" s="168">
        <v>0.51007999999999998</v>
      </c>
      <c r="L91" s="168">
        <v>72.219248999999991</v>
      </c>
      <c r="M91" s="168">
        <v>87.351989000000017</v>
      </c>
      <c r="N91" s="168">
        <v>9.4269999999999993E-2</v>
      </c>
      <c r="O91" s="168">
        <v>42.658830000000002</v>
      </c>
      <c r="P91" s="168">
        <v>185.46820700000004</v>
      </c>
      <c r="Q91" s="168">
        <v>6.8212869999999981</v>
      </c>
      <c r="R91" s="168">
        <v>2.8126999999999999E-2</v>
      </c>
      <c r="S91" s="168">
        <v>5.1507709999999989</v>
      </c>
      <c r="U91" s="79" t="s">
        <v>546</v>
      </c>
    </row>
    <row r="92" spans="1:21" x14ac:dyDescent="0.25">
      <c r="B92" s="79" t="s">
        <v>349</v>
      </c>
      <c r="C92" s="168"/>
      <c r="D92" s="168"/>
      <c r="E92" s="168"/>
      <c r="F92" s="168"/>
      <c r="G92" s="168"/>
      <c r="H92" s="168"/>
      <c r="I92" s="168"/>
      <c r="J92" s="168"/>
      <c r="K92" s="168"/>
      <c r="L92" s="168"/>
      <c r="M92" s="168"/>
      <c r="N92" s="168"/>
      <c r="O92" s="168"/>
      <c r="P92" s="168"/>
      <c r="Q92" s="168"/>
      <c r="R92" s="168"/>
      <c r="S92" s="168"/>
      <c r="U92" s="79" t="s">
        <v>547</v>
      </c>
    </row>
    <row r="93" spans="1:21" x14ac:dyDescent="0.25"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168"/>
      <c r="N93" s="168"/>
      <c r="O93" s="168"/>
    </row>
    <row r="94" spans="1:21" x14ac:dyDescent="0.25"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</row>
    <row r="95" spans="1:21" x14ac:dyDescent="0.25"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</row>
    <row r="96" spans="1:21" s="187" customFormat="1" ht="27" customHeight="1" thickBot="1" x14ac:dyDescent="0.3">
      <c r="A96" s="247" t="s">
        <v>717</v>
      </c>
      <c r="B96" s="247"/>
      <c r="C96" s="247"/>
      <c r="D96" s="247"/>
      <c r="E96" s="247"/>
      <c r="F96" s="247"/>
      <c r="G96" s="247"/>
      <c r="H96" s="247"/>
      <c r="I96" s="247"/>
      <c r="J96" s="247"/>
      <c r="K96" s="247"/>
      <c r="L96" s="247"/>
      <c r="M96" s="247"/>
      <c r="N96" s="247"/>
      <c r="O96" s="247"/>
      <c r="P96" s="247"/>
      <c r="Q96" s="247"/>
      <c r="R96" s="247"/>
      <c r="S96" s="247"/>
      <c r="T96" s="247"/>
      <c r="U96" s="247"/>
    </row>
    <row r="97" spans="1:21" s="170" customFormat="1" ht="11.25" customHeight="1" thickBot="1" x14ac:dyDescent="0.3">
      <c r="A97" s="206" t="s">
        <v>162</v>
      </c>
      <c r="B97" s="206" t="s">
        <v>163</v>
      </c>
      <c r="C97" s="244" t="s">
        <v>715</v>
      </c>
      <c r="D97" s="245"/>
      <c r="E97" s="245"/>
      <c r="F97" s="245"/>
      <c r="G97" s="245"/>
      <c r="H97" s="245"/>
      <c r="I97" s="245"/>
      <c r="J97" s="245"/>
      <c r="K97" s="245"/>
      <c r="L97" s="245"/>
      <c r="M97" s="245"/>
      <c r="N97" s="245"/>
      <c r="O97" s="245"/>
      <c r="P97" s="245"/>
      <c r="Q97" s="245"/>
      <c r="R97" s="245"/>
      <c r="S97" s="246"/>
      <c r="T97" s="206" t="s">
        <v>533</v>
      </c>
      <c r="U97" s="206" t="s">
        <v>520</v>
      </c>
    </row>
    <row r="98" spans="1:21" ht="20.25" customHeight="1" thickBot="1" x14ac:dyDescent="0.3">
      <c r="A98" s="207"/>
      <c r="B98" s="207"/>
      <c r="C98" s="188">
        <v>52</v>
      </c>
      <c r="D98" s="188">
        <v>53</v>
      </c>
      <c r="E98" s="188">
        <v>54</v>
      </c>
      <c r="F98" s="188">
        <v>55</v>
      </c>
      <c r="G98" s="188">
        <v>56</v>
      </c>
      <c r="H98" s="188">
        <v>57</v>
      </c>
      <c r="I98" s="188">
        <v>58</v>
      </c>
      <c r="J98" s="188">
        <v>59</v>
      </c>
      <c r="K98" s="188">
        <v>60</v>
      </c>
      <c r="L98" s="188">
        <v>61</v>
      </c>
      <c r="M98" s="188">
        <v>62</v>
      </c>
      <c r="N98" s="188">
        <v>63</v>
      </c>
      <c r="O98" s="188">
        <v>64</v>
      </c>
      <c r="P98" s="188">
        <v>65</v>
      </c>
      <c r="Q98" s="188">
        <v>66</v>
      </c>
      <c r="R98" s="188">
        <v>67</v>
      </c>
      <c r="S98" s="188">
        <v>68</v>
      </c>
      <c r="T98" s="207"/>
      <c r="U98" s="207"/>
    </row>
    <row r="99" spans="1:21" x14ac:dyDescent="0.25">
      <c r="A99" s="166">
        <v>2024</v>
      </c>
      <c r="B99" s="79" t="s">
        <v>338</v>
      </c>
      <c r="C99" s="168">
        <v>16.94453</v>
      </c>
      <c r="D99" s="168">
        <v>2.8045039999999997</v>
      </c>
      <c r="E99" s="168">
        <v>8.4383520000000001</v>
      </c>
      <c r="F99" s="168">
        <v>19.927776000000001</v>
      </c>
      <c r="G99" s="168">
        <v>26.552825999999996</v>
      </c>
      <c r="H99" s="168">
        <v>5.993722</v>
      </c>
      <c r="I99" s="168">
        <v>5.982545</v>
      </c>
      <c r="J99" s="168">
        <v>26.122826999999997</v>
      </c>
      <c r="K99" s="168">
        <v>14.833350000000001</v>
      </c>
      <c r="L99" s="168">
        <v>180.48436900000002</v>
      </c>
      <c r="M99" s="168">
        <v>86.929873999999998</v>
      </c>
      <c r="N99" s="168">
        <v>58.054438000000005</v>
      </c>
      <c r="O99" s="168">
        <v>155.17602000000002</v>
      </c>
      <c r="P99" s="168">
        <v>7.8869899999999991</v>
      </c>
      <c r="Q99" s="168">
        <v>0.88992899999999997</v>
      </c>
      <c r="R99" s="168">
        <v>0.63648099999999996</v>
      </c>
      <c r="S99" s="168">
        <v>47.067463000000004</v>
      </c>
      <c r="T99" s="166">
        <v>2024</v>
      </c>
      <c r="U99" s="79" t="s">
        <v>536</v>
      </c>
    </row>
    <row r="100" spans="1:21" x14ac:dyDescent="0.25">
      <c r="B100" s="79" t="s">
        <v>339</v>
      </c>
      <c r="C100" s="168">
        <v>15.750589999999999</v>
      </c>
      <c r="D100" s="168">
        <v>2.4560789999999999</v>
      </c>
      <c r="E100" s="168">
        <v>8.8730640000000029</v>
      </c>
      <c r="F100" s="168">
        <v>16.546129000000001</v>
      </c>
      <c r="G100" s="168">
        <v>39.170023999999998</v>
      </c>
      <c r="H100" s="168">
        <v>6.2535039999999995</v>
      </c>
      <c r="I100" s="168">
        <v>6.0032670000000001</v>
      </c>
      <c r="J100" s="168">
        <v>26.715290999999993</v>
      </c>
      <c r="K100" s="168">
        <v>16.243991000000001</v>
      </c>
      <c r="L100" s="168">
        <v>178.59850199999997</v>
      </c>
      <c r="M100" s="168">
        <v>93.11028300000001</v>
      </c>
      <c r="N100" s="168">
        <v>58.20521500000001</v>
      </c>
      <c r="O100" s="168">
        <v>148.48423</v>
      </c>
      <c r="P100" s="168">
        <v>7.8226189999999995</v>
      </c>
      <c r="Q100" s="168">
        <v>0.72205799999999998</v>
      </c>
      <c r="R100" s="168">
        <v>0.66864099999999993</v>
      </c>
      <c r="S100" s="168">
        <v>51.360634000000005</v>
      </c>
      <c r="U100" s="79" t="s">
        <v>537</v>
      </c>
    </row>
    <row r="101" spans="1:21" x14ac:dyDescent="0.25">
      <c r="B101" s="79" t="s">
        <v>340</v>
      </c>
      <c r="C101" s="168">
        <v>16.062555999999994</v>
      </c>
      <c r="D101" s="168">
        <v>2.7456339999999999</v>
      </c>
      <c r="E101" s="168">
        <v>9.1231909999999985</v>
      </c>
      <c r="F101" s="168">
        <v>19.742478999999996</v>
      </c>
      <c r="G101" s="168">
        <v>32.100715000000001</v>
      </c>
      <c r="H101" s="168">
        <v>7.1563619999999997</v>
      </c>
      <c r="I101" s="168">
        <v>6.1581059999999992</v>
      </c>
      <c r="J101" s="168">
        <v>29.732641000000008</v>
      </c>
      <c r="K101" s="168">
        <v>16.716051</v>
      </c>
      <c r="L101" s="168">
        <v>192.86007100000003</v>
      </c>
      <c r="M101" s="168">
        <v>95.805576000000016</v>
      </c>
      <c r="N101" s="168">
        <v>61.427639000000013</v>
      </c>
      <c r="O101" s="168">
        <v>143.64202599999999</v>
      </c>
      <c r="P101" s="168">
        <v>9.3284749999999992</v>
      </c>
      <c r="Q101" s="168">
        <v>1.2383199999999999</v>
      </c>
      <c r="R101" s="168">
        <v>0.60631800000000002</v>
      </c>
      <c r="S101" s="168">
        <v>52.368043999999998</v>
      </c>
      <c r="U101" s="79" t="s">
        <v>538</v>
      </c>
    </row>
    <row r="102" spans="1:21" x14ac:dyDescent="0.25">
      <c r="B102" s="79" t="s">
        <v>341</v>
      </c>
      <c r="C102" s="168">
        <v>16.476047999999999</v>
      </c>
      <c r="D102" s="168">
        <v>3.0569679999999999</v>
      </c>
      <c r="E102" s="168">
        <v>8.2130659999999995</v>
      </c>
      <c r="F102" s="168">
        <v>19.116928000000001</v>
      </c>
      <c r="G102" s="168">
        <v>32.001597000000004</v>
      </c>
      <c r="H102" s="168">
        <v>7.5188489999999994</v>
      </c>
      <c r="I102" s="168">
        <v>6.5073940000000006</v>
      </c>
      <c r="J102" s="168">
        <v>28.094691000000005</v>
      </c>
      <c r="K102" s="168">
        <v>17.751269999999998</v>
      </c>
      <c r="L102" s="168">
        <v>172.85214000000002</v>
      </c>
      <c r="M102" s="168">
        <v>79.264999999999986</v>
      </c>
      <c r="N102" s="168">
        <v>63.20426800000002</v>
      </c>
      <c r="O102" s="168">
        <v>120.379437</v>
      </c>
      <c r="P102" s="168">
        <v>8.9498549999999994</v>
      </c>
      <c r="Q102" s="168">
        <v>1.225595</v>
      </c>
      <c r="R102" s="168">
        <v>0.57272299999999998</v>
      </c>
      <c r="S102" s="168">
        <v>58.747061000000002</v>
      </c>
      <c r="U102" s="79" t="s">
        <v>539</v>
      </c>
    </row>
    <row r="103" spans="1:21" x14ac:dyDescent="0.25">
      <c r="B103" s="79" t="s">
        <v>342</v>
      </c>
      <c r="C103" s="168">
        <v>17.055894000000002</v>
      </c>
      <c r="D103" s="168">
        <v>4.0186539999999997</v>
      </c>
      <c r="E103" s="168">
        <v>7.3102420000000015</v>
      </c>
      <c r="F103" s="168">
        <v>22.431957000000001</v>
      </c>
      <c r="G103" s="168">
        <v>32.415305000000004</v>
      </c>
      <c r="H103" s="168">
        <v>7.6627799999999997</v>
      </c>
      <c r="I103" s="168">
        <v>6.467465999999999</v>
      </c>
      <c r="J103" s="168">
        <v>32.859034000000008</v>
      </c>
      <c r="K103" s="168">
        <v>16.406156000000003</v>
      </c>
      <c r="L103" s="168">
        <v>184.36378399999998</v>
      </c>
      <c r="M103" s="168">
        <v>82.01230799999999</v>
      </c>
      <c r="N103" s="168">
        <v>64.432960000000008</v>
      </c>
      <c r="O103" s="168">
        <v>132.33715799999999</v>
      </c>
      <c r="P103" s="168">
        <v>11.061060999999999</v>
      </c>
      <c r="Q103" s="168">
        <v>1.294505</v>
      </c>
      <c r="R103" s="168">
        <v>0.48269299999999993</v>
      </c>
      <c r="S103" s="168">
        <v>55.751105000000003</v>
      </c>
      <c r="U103" s="79" t="s">
        <v>540</v>
      </c>
    </row>
    <row r="104" spans="1:21" x14ac:dyDescent="0.25">
      <c r="B104" s="79" t="s">
        <v>343</v>
      </c>
      <c r="C104" s="168">
        <v>14.144969</v>
      </c>
      <c r="D104" s="168">
        <v>2.8676120000000003</v>
      </c>
      <c r="E104" s="168">
        <v>8.3337249999999994</v>
      </c>
      <c r="F104" s="168">
        <v>18.155758000000006</v>
      </c>
      <c r="G104" s="168">
        <v>31.710594999999998</v>
      </c>
      <c r="H104" s="168">
        <v>5.758259999999999</v>
      </c>
      <c r="I104" s="168">
        <v>6.2756219999999994</v>
      </c>
      <c r="J104" s="168">
        <v>27.673787999999998</v>
      </c>
      <c r="K104" s="168">
        <v>16.060707999999998</v>
      </c>
      <c r="L104" s="168">
        <v>180.13295199999999</v>
      </c>
      <c r="M104" s="168">
        <v>75.355443000000008</v>
      </c>
      <c r="N104" s="168">
        <v>62.081012999999984</v>
      </c>
      <c r="O104" s="168">
        <v>150.014207</v>
      </c>
      <c r="P104" s="168">
        <v>9.151802</v>
      </c>
      <c r="Q104" s="168">
        <v>1.0705199999999999</v>
      </c>
      <c r="R104" s="168">
        <v>1.0069710000000001</v>
      </c>
      <c r="S104" s="168">
        <v>53.143801000000003</v>
      </c>
      <c r="U104" s="79" t="s">
        <v>541</v>
      </c>
    </row>
    <row r="105" spans="1:21" x14ac:dyDescent="0.25">
      <c r="B105" s="79" t="s">
        <v>344</v>
      </c>
      <c r="C105" s="168">
        <v>15.079960000000002</v>
      </c>
      <c r="D105" s="168">
        <v>2.5355340000000002</v>
      </c>
      <c r="E105" s="168">
        <v>8.7162600000000001</v>
      </c>
      <c r="F105" s="168">
        <v>19.819850000000002</v>
      </c>
      <c r="G105" s="168">
        <v>31.050229000000002</v>
      </c>
      <c r="H105" s="168">
        <v>7.9832039999999989</v>
      </c>
      <c r="I105" s="168">
        <v>6.3563219999999996</v>
      </c>
      <c r="J105" s="168">
        <v>32.079281000000009</v>
      </c>
      <c r="K105" s="168">
        <v>15.738566999999998</v>
      </c>
      <c r="L105" s="168">
        <v>215.653358</v>
      </c>
      <c r="M105" s="168">
        <v>91.033141999999998</v>
      </c>
      <c r="N105" s="168">
        <v>83.294143999999989</v>
      </c>
      <c r="O105" s="168">
        <v>205.16382199999998</v>
      </c>
      <c r="P105" s="168">
        <v>10.652032999999999</v>
      </c>
      <c r="Q105" s="168">
        <v>1.2807390000000001</v>
      </c>
      <c r="R105" s="168">
        <v>0.71489900000000006</v>
      </c>
      <c r="S105" s="168">
        <v>60.772918000000004</v>
      </c>
      <c r="U105" s="79" t="s">
        <v>542</v>
      </c>
    </row>
    <row r="106" spans="1:21" x14ac:dyDescent="0.25">
      <c r="B106" s="79" t="s">
        <v>345</v>
      </c>
      <c r="C106" s="168">
        <v>8.4230619999999981</v>
      </c>
      <c r="D106" s="168">
        <v>1.580074</v>
      </c>
      <c r="E106" s="168">
        <v>4.8192760000000012</v>
      </c>
      <c r="F106" s="168">
        <v>12.108291000000003</v>
      </c>
      <c r="G106" s="168">
        <v>16.367077000000002</v>
      </c>
      <c r="H106" s="168">
        <v>5.2091159999999999</v>
      </c>
      <c r="I106" s="168">
        <v>3.2576149999999999</v>
      </c>
      <c r="J106" s="168">
        <v>21.730873000000003</v>
      </c>
      <c r="K106" s="168">
        <v>7.1734840000000002</v>
      </c>
      <c r="L106" s="168">
        <v>154.55388400000004</v>
      </c>
      <c r="M106" s="168">
        <v>81.744444999999956</v>
      </c>
      <c r="N106" s="168">
        <v>59.407066999999998</v>
      </c>
      <c r="O106" s="168">
        <v>148.91486399999999</v>
      </c>
      <c r="P106" s="168">
        <v>5.985665</v>
      </c>
      <c r="Q106" s="168">
        <v>0.53124499999999997</v>
      </c>
      <c r="R106" s="168">
        <v>1.188634</v>
      </c>
      <c r="S106" s="168">
        <v>37.107194</v>
      </c>
      <c r="U106" s="79" t="s">
        <v>543</v>
      </c>
    </row>
    <row r="107" spans="1:21" x14ac:dyDescent="0.25">
      <c r="B107" s="79" t="s">
        <v>346</v>
      </c>
      <c r="C107" s="168">
        <v>13.784192000000003</v>
      </c>
      <c r="D107" s="168">
        <v>0.79321200000000003</v>
      </c>
      <c r="E107" s="168">
        <v>7.4938199999999995</v>
      </c>
      <c r="F107" s="168">
        <v>19.390794</v>
      </c>
      <c r="G107" s="168">
        <v>17.160358000000006</v>
      </c>
      <c r="H107" s="168">
        <v>6.6145590000000016</v>
      </c>
      <c r="I107" s="168">
        <v>5.4320719999999998</v>
      </c>
      <c r="J107" s="168">
        <v>28.203657</v>
      </c>
      <c r="K107" s="168">
        <v>10.598773</v>
      </c>
      <c r="L107" s="168">
        <v>156.16382200000004</v>
      </c>
      <c r="M107" s="168">
        <v>79.630668999999983</v>
      </c>
      <c r="N107" s="168">
        <v>64.370890000000003</v>
      </c>
      <c r="O107" s="168">
        <v>144.391718</v>
      </c>
      <c r="P107" s="168">
        <v>8.2222670000000004</v>
      </c>
      <c r="Q107" s="168">
        <v>0.73211899999999996</v>
      </c>
      <c r="R107" s="168">
        <v>1.002467</v>
      </c>
      <c r="S107" s="168">
        <v>48.344490999999998</v>
      </c>
      <c r="U107" s="79" t="s">
        <v>544</v>
      </c>
    </row>
    <row r="108" spans="1:21" x14ac:dyDescent="0.25">
      <c r="B108" s="79" t="s">
        <v>347</v>
      </c>
      <c r="C108" s="168">
        <v>14.816125000000001</v>
      </c>
      <c r="D108" s="168">
        <v>3.2575259999999999</v>
      </c>
      <c r="E108" s="168">
        <v>9.7944709999999979</v>
      </c>
      <c r="F108" s="168">
        <v>22.185569999999998</v>
      </c>
      <c r="G108" s="168">
        <v>20.654199000000006</v>
      </c>
      <c r="H108" s="168">
        <v>9.1362710000000007</v>
      </c>
      <c r="I108" s="168">
        <v>6.3103670000000012</v>
      </c>
      <c r="J108" s="168">
        <v>36.462103000000006</v>
      </c>
      <c r="K108" s="168">
        <v>14.771153999999999</v>
      </c>
      <c r="L108" s="168">
        <v>203.52976400000003</v>
      </c>
      <c r="M108" s="168">
        <v>85.441200999999992</v>
      </c>
      <c r="N108" s="168">
        <v>76.482795999999993</v>
      </c>
      <c r="O108" s="168">
        <v>164.29646899999997</v>
      </c>
      <c r="P108" s="168">
        <v>10.948014000000001</v>
      </c>
      <c r="Q108" s="168">
        <v>0.89202700000000001</v>
      </c>
      <c r="R108" s="168">
        <v>0.71841599999999994</v>
      </c>
      <c r="S108" s="168">
        <v>59.43038099999999</v>
      </c>
      <c r="U108" s="79" t="s">
        <v>545</v>
      </c>
    </row>
    <row r="109" spans="1:21" x14ac:dyDescent="0.25">
      <c r="B109" s="79" t="s">
        <v>348</v>
      </c>
      <c r="C109" s="168">
        <v>13.239400000000003</v>
      </c>
      <c r="D109" s="168">
        <v>4.9125249999999996</v>
      </c>
      <c r="E109" s="168">
        <v>7.2387029999999992</v>
      </c>
      <c r="F109" s="168">
        <v>20.075201</v>
      </c>
      <c r="G109" s="168">
        <v>20.734732000000001</v>
      </c>
      <c r="H109" s="168">
        <v>7.1932</v>
      </c>
      <c r="I109" s="168">
        <v>5.9191950000000002</v>
      </c>
      <c r="J109" s="168">
        <v>27.566081000000001</v>
      </c>
      <c r="K109" s="168">
        <v>14.292441999999998</v>
      </c>
      <c r="L109" s="168">
        <v>195.23605099999997</v>
      </c>
      <c r="M109" s="168">
        <v>72.674324000000013</v>
      </c>
      <c r="N109" s="168">
        <v>70.279707999999985</v>
      </c>
      <c r="O109" s="168">
        <v>141.93154099999998</v>
      </c>
      <c r="P109" s="168">
        <v>8.7355099999999997</v>
      </c>
      <c r="Q109" s="168">
        <v>0.64341800000000005</v>
      </c>
      <c r="R109" s="168">
        <v>0.65831399999999995</v>
      </c>
      <c r="S109" s="168">
        <v>53.216228999999998</v>
      </c>
      <c r="U109" s="79" t="s">
        <v>546</v>
      </c>
    </row>
    <row r="110" spans="1:21" x14ac:dyDescent="0.25">
      <c r="B110" s="79" t="s">
        <v>349</v>
      </c>
      <c r="C110" s="168">
        <v>10.586281999999999</v>
      </c>
      <c r="D110" s="168">
        <v>2.8796819999999999</v>
      </c>
      <c r="E110" s="168">
        <v>6.0543279999999999</v>
      </c>
      <c r="F110" s="168">
        <v>14.412610000000003</v>
      </c>
      <c r="G110" s="168">
        <v>18.618397999999999</v>
      </c>
      <c r="H110" s="168">
        <v>6.140731999999999</v>
      </c>
      <c r="I110" s="168">
        <v>4.5514060000000001</v>
      </c>
      <c r="J110" s="168">
        <v>21.372168999999992</v>
      </c>
      <c r="K110" s="168">
        <v>11.629116</v>
      </c>
      <c r="L110" s="168">
        <v>177.26993499999995</v>
      </c>
      <c r="M110" s="168">
        <v>72.239553000000001</v>
      </c>
      <c r="N110" s="168">
        <v>60.630649000000005</v>
      </c>
      <c r="O110" s="168">
        <v>122.47264299999999</v>
      </c>
      <c r="P110" s="168">
        <v>9.6863660000000014</v>
      </c>
      <c r="Q110" s="168">
        <v>0.46083300000000005</v>
      </c>
      <c r="R110" s="168">
        <v>0.37650099999999997</v>
      </c>
      <c r="S110" s="168">
        <v>41.015888999999987</v>
      </c>
      <c r="U110" s="79" t="s">
        <v>547</v>
      </c>
    </row>
    <row r="111" spans="1:21" x14ac:dyDescent="0.25">
      <c r="C111" s="168"/>
      <c r="D111" s="168"/>
      <c r="E111" s="168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9"/>
      <c r="Q111" s="169"/>
      <c r="R111" s="169"/>
      <c r="S111" s="169"/>
    </row>
    <row r="112" spans="1:21" x14ac:dyDescent="0.25">
      <c r="A112" s="166">
        <v>2025</v>
      </c>
      <c r="B112" s="79" t="s">
        <v>338</v>
      </c>
      <c r="C112" s="168">
        <v>15.342673999999997</v>
      </c>
      <c r="D112" s="168">
        <v>4.1318489999999999</v>
      </c>
      <c r="E112" s="168">
        <v>8.4739000000000004</v>
      </c>
      <c r="F112" s="168">
        <v>20.536631999999997</v>
      </c>
      <c r="G112" s="168">
        <v>24.665447000000004</v>
      </c>
      <c r="H112" s="168">
        <v>6.3263989999999994</v>
      </c>
      <c r="I112" s="168">
        <v>7.1150820000000001</v>
      </c>
      <c r="J112" s="168">
        <v>27.771675000000002</v>
      </c>
      <c r="K112" s="168">
        <v>14.651129000000001</v>
      </c>
      <c r="L112" s="168">
        <v>193.94821300000004</v>
      </c>
      <c r="M112" s="168">
        <v>85.098265000000026</v>
      </c>
      <c r="N112" s="168">
        <v>63.403428000000005</v>
      </c>
      <c r="O112" s="168">
        <v>165.27363099999999</v>
      </c>
      <c r="P112" s="168">
        <v>8.9856820000000006</v>
      </c>
      <c r="Q112" s="168">
        <v>0.70331699999999997</v>
      </c>
      <c r="R112" s="168">
        <v>0.76483900000000005</v>
      </c>
      <c r="S112" s="168">
        <v>45.480158999999993</v>
      </c>
      <c r="T112" s="166">
        <v>2025</v>
      </c>
      <c r="U112" s="79" t="s">
        <v>536</v>
      </c>
    </row>
    <row r="113" spans="1:21" x14ac:dyDescent="0.25">
      <c r="B113" s="79" t="s">
        <v>339</v>
      </c>
      <c r="C113" s="168">
        <v>15.241299</v>
      </c>
      <c r="D113" s="168">
        <v>6.989509</v>
      </c>
      <c r="E113" s="168">
        <v>8.5300759999999993</v>
      </c>
      <c r="F113" s="168">
        <v>19.743383000000001</v>
      </c>
      <c r="G113" s="168">
        <v>37.281100999999992</v>
      </c>
      <c r="H113" s="168">
        <v>7.4017929999999996</v>
      </c>
      <c r="I113" s="168">
        <v>6.6990149999999993</v>
      </c>
      <c r="J113" s="168">
        <v>30.044219999999996</v>
      </c>
      <c r="K113" s="168">
        <v>17.766199999999998</v>
      </c>
      <c r="L113" s="168">
        <v>181.59133499999999</v>
      </c>
      <c r="M113" s="168">
        <v>86.502144999999999</v>
      </c>
      <c r="N113" s="168">
        <v>66.684000000000012</v>
      </c>
      <c r="O113" s="168">
        <v>156.96914399999997</v>
      </c>
      <c r="P113" s="168">
        <v>9.8960059999999999</v>
      </c>
      <c r="Q113" s="168">
        <v>0.89376699999999998</v>
      </c>
      <c r="R113" s="168">
        <v>0.52066599999999996</v>
      </c>
      <c r="S113" s="168">
        <v>51.172303000000007</v>
      </c>
      <c r="U113" s="79" t="s">
        <v>537</v>
      </c>
    </row>
    <row r="114" spans="1:21" x14ac:dyDescent="0.25">
      <c r="B114" s="79" t="s">
        <v>340</v>
      </c>
      <c r="C114" s="168">
        <v>15.730665999999999</v>
      </c>
      <c r="D114" s="168">
        <v>5.6277119999999998</v>
      </c>
      <c r="E114" s="168">
        <v>7.8420120000000004</v>
      </c>
      <c r="F114" s="168">
        <v>21.405504000000008</v>
      </c>
      <c r="G114" s="168">
        <v>35.517920000000004</v>
      </c>
      <c r="H114" s="168">
        <v>7.4040330000000001</v>
      </c>
      <c r="I114" s="168">
        <v>7.3187469999999992</v>
      </c>
      <c r="J114" s="168">
        <v>28.528649999999992</v>
      </c>
      <c r="K114" s="168">
        <v>16.646258</v>
      </c>
      <c r="L114" s="168">
        <v>173.95359500000006</v>
      </c>
      <c r="M114" s="168">
        <v>88.465591999999972</v>
      </c>
      <c r="N114" s="168">
        <v>57.730976000000027</v>
      </c>
      <c r="O114" s="168">
        <v>146.42572100000001</v>
      </c>
      <c r="P114" s="168">
        <v>9.5245570000000015</v>
      </c>
      <c r="Q114" s="168">
        <v>0.90577600000000003</v>
      </c>
      <c r="R114" s="168">
        <v>0.83753600000000006</v>
      </c>
      <c r="S114" s="168">
        <v>52.813677999999996</v>
      </c>
      <c r="U114" s="79" t="s">
        <v>538</v>
      </c>
    </row>
    <row r="115" spans="1:21" x14ac:dyDescent="0.25">
      <c r="B115" s="79" t="s">
        <v>341</v>
      </c>
      <c r="C115" s="168">
        <v>14.851285999999996</v>
      </c>
      <c r="D115" s="168">
        <v>4.201657</v>
      </c>
      <c r="E115" s="168">
        <v>8.3908859999999983</v>
      </c>
      <c r="F115" s="168">
        <v>19.124938</v>
      </c>
      <c r="G115" s="168">
        <v>33.512276000000007</v>
      </c>
      <c r="H115" s="168">
        <v>7.9087829999999997</v>
      </c>
      <c r="I115" s="168">
        <v>7.1314490000000008</v>
      </c>
      <c r="J115" s="168">
        <v>31.558871000000003</v>
      </c>
      <c r="K115" s="168">
        <v>16.678512000000001</v>
      </c>
      <c r="L115" s="168">
        <v>170.238651</v>
      </c>
      <c r="M115" s="168">
        <v>78.012648000000013</v>
      </c>
      <c r="N115" s="168">
        <v>59.57276499999999</v>
      </c>
      <c r="O115" s="168">
        <v>124.54908500000001</v>
      </c>
      <c r="P115" s="168">
        <v>8.9872309999999995</v>
      </c>
      <c r="Q115" s="168">
        <v>0.89654499999999993</v>
      </c>
      <c r="R115" s="168">
        <v>0.615263</v>
      </c>
      <c r="S115" s="168">
        <v>52.619919999999993</v>
      </c>
      <c r="U115" s="79" t="s">
        <v>539</v>
      </c>
    </row>
    <row r="116" spans="1:21" x14ac:dyDescent="0.25">
      <c r="B116" s="79" t="s">
        <v>342</v>
      </c>
      <c r="C116" s="168">
        <v>14.781608000000006</v>
      </c>
      <c r="D116" s="168">
        <v>4.8489979999999999</v>
      </c>
      <c r="E116" s="168">
        <v>8.1047089999999997</v>
      </c>
      <c r="F116" s="168">
        <v>21.559506000000003</v>
      </c>
      <c r="G116" s="168">
        <v>35.615121000000002</v>
      </c>
      <c r="H116" s="168">
        <v>8.9204120000000007</v>
      </c>
      <c r="I116" s="168">
        <v>8.3681970000000003</v>
      </c>
      <c r="J116" s="168">
        <v>30.461002999999998</v>
      </c>
      <c r="K116" s="168">
        <v>15.909598000000003</v>
      </c>
      <c r="L116" s="168">
        <v>184.80013099999999</v>
      </c>
      <c r="M116" s="168">
        <v>81.063679999999991</v>
      </c>
      <c r="N116" s="168">
        <v>65.756481999999991</v>
      </c>
      <c r="O116" s="168">
        <v>133.32958499999998</v>
      </c>
      <c r="P116" s="168">
        <v>9.3748670000000001</v>
      </c>
      <c r="Q116" s="168">
        <v>1.195594</v>
      </c>
      <c r="R116" s="168">
        <v>0.58419200000000004</v>
      </c>
      <c r="S116" s="168">
        <v>55.624995999999996</v>
      </c>
      <c r="U116" s="79" t="s">
        <v>540</v>
      </c>
    </row>
    <row r="117" spans="1:21" x14ac:dyDescent="0.25">
      <c r="B117" s="79" t="s">
        <v>343</v>
      </c>
      <c r="C117" s="168">
        <v>12.831944</v>
      </c>
      <c r="D117" s="168">
        <v>1.299811</v>
      </c>
      <c r="E117" s="168">
        <v>7.242604</v>
      </c>
      <c r="F117" s="168">
        <v>19.203472999999999</v>
      </c>
      <c r="G117" s="168">
        <v>28.035480000000003</v>
      </c>
      <c r="H117" s="168">
        <v>9.2494069999999997</v>
      </c>
      <c r="I117" s="168">
        <v>6.438680999999999</v>
      </c>
      <c r="J117" s="168">
        <v>26.669921999999993</v>
      </c>
      <c r="K117" s="168">
        <v>12.944977</v>
      </c>
      <c r="L117" s="168">
        <v>170.50829199999998</v>
      </c>
      <c r="M117" s="168">
        <v>76.542542999999995</v>
      </c>
      <c r="N117" s="168">
        <v>62.110357999999998</v>
      </c>
      <c r="O117" s="168">
        <v>148.94770199999999</v>
      </c>
      <c r="P117" s="168">
        <v>11.256703999999999</v>
      </c>
      <c r="Q117" s="168">
        <v>1.3287760000000002</v>
      </c>
      <c r="R117" s="168">
        <v>0.55105599999999999</v>
      </c>
      <c r="S117" s="168">
        <v>48.902984000000004</v>
      </c>
      <c r="U117" s="79" t="s">
        <v>541</v>
      </c>
    </row>
    <row r="118" spans="1:21" x14ac:dyDescent="0.25">
      <c r="B118" s="79" t="s">
        <v>344</v>
      </c>
      <c r="C118" s="168">
        <v>14.392606999999995</v>
      </c>
      <c r="D118" s="168">
        <v>2.8746070000000001</v>
      </c>
      <c r="E118" s="168">
        <v>8.6732230000000001</v>
      </c>
      <c r="F118" s="168">
        <v>22.746065000000002</v>
      </c>
      <c r="G118" s="168">
        <v>29.421644000000004</v>
      </c>
      <c r="H118" s="168">
        <v>11.044190999999998</v>
      </c>
      <c r="I118" s="168">
        <v>7.5669449999999996</v>
      </c>
      <c r="J118" s="168">
        <v>32.109958999999989</v>
      </c>
      <c r="K118" s="168">
        <v>17.089729000000002</v>
      </c>
      <c r="L118" s="168">
        <v>223.96808699999997</v>
      </c>
      <c r="M118" s="168">
        <v>96.341543999999971</v>
      </c>
      <c r="N118" s="168">
        <v>79.459828999999985</v>
      </c>
      <c r="O118" s="168">
        <v>201.69446999999997</v>
      </c>
      <c r="P118" s="168">
        <v>12.475311</v>
      </c>
      <c r="Q118" s="168">
        <v>1.2538009999999999</v>
      </c>
      <c r="R118" s="168">
        <v>0.94025000000000003</v>
      </c>
      <c r="S118" s="168">
        <v>58.541740000000004</v>
      </c>
      <c r="U118" s="79" t="s">
        <v>542</v>
      </c>
    </row>
    <row r="119" spans="1:21" x14ac:dyDescent="0.25">
      <c r="B119" s="79" t="s">
        <v>345</v>
      </c>
      <c r="C119" s="168">
        <v>9.1846659999999964</v>
      </c>
      <c r="D119" s="168">
        <v>1.051849</v>
      </c>
      <c r="E119" s="168">
        <v>4.0391810000000001</v>
      </c>
      <c r="F119" s="168">
        <v>8.8202099999999994</v>
      </c>
      <c r="G119" s="168">
        <v>14.468512000000004</v>
      </c>
      <c r="H119" s="168">
        <v>7.6305810000000012</v>
      </c>
      <c r="I119" s="168">
        <v>4.6734199999999992</v>
      </c>
      <c r="J119" s="168">
        <v>19.144167000000003</v>
      </c>
      <c r="K119" s="168">
        <v>7.0403579999999994</v>
      </c>
      <c r="L119" s="168">
        <v>159.86097900000001</v>
      </c>
      <c r="M119" s="168">
        <v>76.74425500000001</v>
      </c>
      <c r="N119" s="168">
        <v>53.13655900000002</v>
      </c>
      <c r="O119" s="168">
        <v>148.35880499999999</v>
      </c>
      <c r="P119" s="168">
        <v>6.0419679999999989</v>
      </c>
      <c r="Q119" s="168">
        <v>0.478877</v>
      </c>
      <c r="R119" s="168">
        <v>0.74244500000000002</v>
      </c>
      <c r="S119" s="168">
        <v>30.956286000000006</v>
      </c>
      <c r="U119" s="79" t="s">
        <v>543</v>
      </c>
    </row>
    <row r="120" spans="1:21" x14ac:dyDescent="0.25">
      <c r="B120" s="79" t="s">
        <v>346</v>
      </c>
      <c r="C120" s="168">
        <v>12.343568000000001</v>
      </c>
      <c r="D120" s="168">
        <v>2.530656</v>
      </c>
      <c r="E120" s="168">
        <v>6.9816660000000006</v>
      </c>
      <c r="F120" s="168">
        <v>15.841424999999999</v>
      </c>
      <c r="G120" s="168">
        <v>17.450218999999997</v>
      </c>
      <c r="H120" s="168">
        <v>9.1683979999999998</v>
      </c>
      <c r="I120" s="168">
        <v>6.4428410000000014</v>
      </c>
      <c r="J120" s="168">
        <v>29.902946999999994</v>
      </c>
      <c r="K120" s="168">
        <v>10.327618000000001</v>
      </c>
      <c r="L120" s="168">
        <v>158.76127799999998</v>
      </c>
      <c r="M120" s="168">
        <v>77.842673999999988</v>
      </c>
      <c r="N120" s="168">
        <v>58.143182999999986</v>
      </c>
      <c r="O120" s="168">
        <v>145.86341400000003</v>
      </c>
      <c r="P120" s="168">
        <v>9.0406080000000006</v>
      </c>
      <c r="Q120" s="168">
        <v>0.82759800000000006</v>
      </c>
      <c r="R120" s="168">
        <v>0.90206600000000003</v>
      </c>
      <c r="S120" s="168">
        <v>47.169274999999992</v>
      </c>
      <c r="U120" s="79" t="s">
        <v>544</v>
      </c>
    </row>
    <row r="121" spans="1:21" x14ac:dyDescent="0.25">
      <c r="B121" s="79" t="s">
        <v>347</v>
      </c>
      <c r="C121" s="168">
        <v>15.423570000000002</v>
      </c>
      <c r="D121" s="168">
        <v>2.1143799999999997</v>
      </c>
      <c r="E121" s="168">
        <v>7.7881610000000006</v>
      </c>
      <c r="F121" s="168">
        <v>16.333287999999996</v>
      </c>
      <c r="G121" s="168">
        <v>18.085187000000001</v>
      </c>
      <c r="H121" s="168">
        <v>11.367628</v>
      </c>
      <c r="I121" s="168">
        <v>6.6958029999999988</v>
      </c>
      <c r="J121" s="168">
        <v>34.621373000000006</v>
      </c>
      <c r="K121" s="168">
        <v>13.728254</v>
      </c>
      <c r="L121" s="168">
        <v>207.797605</v>
      </c>
      <c r="M121" s="168">
        <v>93.202382999999998</v>
      </c>
      <c r="N121" s="168">
        <v>75.932974000000002</v>
      </c>
      <c r="O121" s="168">
        <v>159.787666</v>
      </c>
      <c r="P121" s="168">
        <v>12.011906</v>
      </c>
      <c r="Q121" s="168">
        <v>0.79819299999999993</v>
      </c>
      <c r="R121" s="168">
        <v>0.92196599999999995</v>
      </c>
      <c r="S121" s="168">
        <v>56.932896999999997</v>
      </c>
      <c r="U121" s="79" t="s">
        <v>545</v>
      </c>
    </row>
    <row r="122" spans="1:21" x14ac:dyDescent="0.25">
      <c r="B122" s="79" t="s">
        <v>348</v>
      </c>
      <c r="C122" s="168">
        <v>11.345877000000003</v>
      </c>
      <c r="D122" s="168">
        <v>6.6293480000000002</v>
      </c>
      <c r="E122" s="168">
        <v>8.1729920000000007</v>
      </c>
      <c r="F122" s="168">
        <v>14.06962</v>
      </c>
      <c r="G122" s="168">
        <v>21.064710000000002</v>
      </c>
      <c r="H122" s="168">
        <v>7.7790999999999988</v>
      </c>
      <c r="I122" s="168">
        <v>5.7212820000000004</v>
      </c>
      <c r="J122" s="168">
        <v>28.885389999999997</v>
      </c>
      <c r="K122" s="168">
        <v>12.211821999999998</v>
      </c>
      <c r="L122" s="168">
        <v>182.441968</v>
      </c>
      <c r="M122" s="168">
        <v>75.499900000000025</v>
      </c>
      <c r="N122" s="168">
        <v>60.920279000000015</v>
      </c>
      <c r="O122" s="168">
        <v>135.68904099999997</v>
      </c>
      <c r="P122" s="168">
        <v>10.543989</v>
      </c>
      <c r="Q122" s="168">
        <v>0.77778800000000003</v>
      </c>
      <c r="R122" s="168">
        <v>0.77227199999999996</v>
      </c>
      <c r="S122" s="168">
        <v>45.826916999999995</v>
      </c>
      <c r="U122" s="79" t="s">
        <v>546</v>
      </c>
    </row>
    <row r="123" spans="1:21" x14ac:dyDescent="0.25">
      <c r="B123" s="79" t="s">
        <v>349</v>
      </c>
      <c r="C123" s="168"/>
      <c r="D123" s="168"/>
      <c r="E123" s="168"/>
      <c r="F123" s="168"/>
      <c r="G123" s="168"/>
      <c r="H123" s="168"/>
      <c r="I123" s="168"/>
      <c r="J123" s="168"/>
      <c r="K123" s="168"/>
      <c r="L123" s="168"/>
      <c r="M123" s="168"/>
      <c r="N123" s="168"/>
      <c r="O123" s="168"/>
      <c r="P123" s="168"/>
      <c r="Q123" s="168"/>
      <c r="R123" s="168"/>
      <c r="S123" s="168"/>
      <c r="U123" s="79" t="s">
        <v>547</v>
      </c>
    </row>
    <row r="124" spans="1:21" x14ac:dyDescent="0.25">
      <c r="C124" s="168"/>
      <c r="D124" s="168"/>
      <c r="E124" s="168"/>
      <c r="F124" s="168"/>
      <c r="G124" s="168"/>
      <c r="H124" s="168"/>
      <c r="I124" s="168"/>
      <c r="J124" s="168"/>
      <c r="K124" s="168"/>
      <c r="L124" s="168"/>
      <c r="M124" s="168"/>
      <c r="N124" s="168"/>
      <c r="O124" s="168"/>
    </row>
    <row r="125" spans="1:21" x14ac:dyDescent="0.25"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168"/>
      <c r="N125" s="168"/>
      <c r="O125" s="168"/>
    </row>
    <row r="126" spans="1:21" x14ac:dyDescent="0.25"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</row>
    <row r="127" spans="1:21" s="187" customFormat="1" ht="27" customHeight="1" thickBot="1" x14ac:dyDescent="0.3">
      <c r="A127" s="247" t="s">
        <v>717</v>
      </c>
      <c r="B127" s="247"/>
      <c r="C127" s="247"/>
      <c r="D127" s="247"/>
      <c r="E127" s="247"/>
      <c r="F127" s="247"/>
      <c r="G127" s="247"/>
      <c r="H127" s="247"/>
      <c r="I127" s="247"/>
      <c r="J127" s="247"/>
      <c r="K127" s="247"/>
      <c r="L127" s="247"/>
      <c r="M127" s="247"/>
      <c r="N127" s="247"/>
      <c r="O127" s="247"/>
      <c r="P127" s="247"/>
      <c r="Q127" s="247"/>
      <c r="R127" s="247"/>
      <c r="S127" s="247"/>
      <c r="T127" s="247"/>
      <c r="U127" s="247"/>
    </row>
    <row r="128" spans="1:21" s="170" customFormat="1" ht="11.25" customHeight="1" thickBot="1" x14ac:dyDescent="0.3">
      <c r="A128" s="206" t="s">
        <v>162</v>
      </c>
      <c r="B128" s="206" t="s">
        <v>163</v>
      </c>
      <c r="C128" s="244" t="s">
        <v>715</v>
      </c>
      <c r="D128" s="245"/>
      <c r="E128" s="245"/>
      <c r="F128" s="245"/>
      <c r="G128" s="245"/>
      <c r="H128" s="245"/>
      <c r="I128" s="245"/>
      <c r="J128" s="245"/>
      <c r="K128" s="245"/>
      <c r="L128" s="245"/>
      <c r="M128" s="245"/>
      <c r="N128" s="245"/>
      <c r="O128" s="245"/>
      <c r="P128" s="245"/>
      <c r="Q128" s="245"/>
      <c r="R128" s="245"/>
      <c r="S128" s="246"/>
      <c r="T128" s="206" t="s">
        <v>533</v>
      </c>
      <c r="U128" s="206" t="s">
        <v>520</v>
      </c>
    </row>
    <row r="129" spans="1:21" ht="20.25" customHeight="1" thickBot="1" x14ac:dyDescent="0.3">
      <c r="A129" s="207"/>
      <c r="B129" s="207"/>
      <c r="C129" s="188">
        <v>69</v>
      </c>
      <c r="D129" s="188">
        <v>70</v>
      </c>
      <c r="E129" s="188">
        <v>71</v>
      </c>
      <c r="F129" s="188">
        <v>72</v>
      </c>
      <c r="G129" s="188">
        <v>73</v>
      </c>
      <c r="H129" s="188">
        <v>74</v>
      </c>
      <c r="I129" s="188">
        <v>75</v>
      </c>
      <c r="J129" s="188">
        <v>76</v>
      </c>
      <c r="K129" s="188">
        <v>78</v>
      </c>
      <c r="L129" s="188">
        <v>79</v>
      </c>
      <c r="M129" s="188">
        <v>80</v>
      </c>
      <c r="N129" s="188">
        <v>81</v>
      </c>
      <c r="O129" s="188">
        <v>82</v>
      </c>
      <c r="P129" s="188">
        <v>83</v>
      </c>
      <c r="Q129" s="188">
        <v>84</v>
      </c>
      <c r="R129" s="188">
        <v>85</v>
      </c>
      <c r="S129" s="188">
        <v>86</v>
      </c>
      <c r="T129" s="207"/>
      <c r="U129" s="207"/>
    </row>
    <row r="130" spans="1:21" x14ac:dyDescent="0.25">
      <c r="A130" s="166">
        <v>2024</v>
      </c>
      <c r="B130" s="79" t="s">
        <v>338</v>
      </c>
      <c r="C130" s="168">
        <v>69.69161600000001</v>
      </c>
      <c r="D130" s="168">
        <v>56.896673000000007</v>
      </c>
      <c r="E130" s="168">
        <v>28.131895</v>
      </c>
      <c r="F130" s="168">
        <v>141.35141100000001</v>
      </c>
      <c r="G130" s="168">
        <v>184.06784000000002</v>
      </c>
      <c r="H130" s="168">
        <v>39.408933999999995</v>
      </c>
      <c r="I130" s="168">
        <v>4.2562999999999997E-2</v>
      </c>
      <c r="J130" s="168">
        <v>75.211488000000003</v>
      </c>
      <c r="K130" s="168">
        <v>3.743757</v>
      </c>
      <c r="L130" s="168">
        <v>1.2156729999999998</v>
      </c>
      <c r="M130" s="168">
        <v>4.7375150000000001</v>
      </c>
      <c r="N130" s="168">
        <v>0.31372999999999995</v>
      </c>
      <c r="O130" s="168">
        <v>21.568593000000007</v>
      </c>
      <c r="P130" s="168">
        <v>45.182994999999998</v>
      </c>
      <c r="Q130" s="168">
        <v>386.23164000000003</v>
      </c>
      <c r="R130" s="168">
        <v>557.59656099999995</v>
      </c>
      <c r="S130" s="168">
        <v>0.25950100000000004</v>
      </c>
      <c r="T130" s="166">
        <v>2024</v>
      </c>
      <c r="U130" s="79" t="s">
        <v>536</v>
      </c>
    </row>
    <row r="131" spans="1:21" x14ac:dyDescent="0.25">
      <c r="B131" s="79" t="s">
        <v>339</v>
      </c>
      <c r="C131" s="168">
        <v>73.607813000000007</v>
      </c>
      <c r="D131" s="168">
        <v>55.138733999999999</v>
      </c>
      <c r="E131" s="168">
        <v>26.803153999999999</v>
      </c>
      <c r="F131" s="168">
        <v>153.388915</v>
      </c>
      <c r="G131" s="168">
        <v>199.86802999999998</v>
      </c>
      <c r="H131" s="168">
        <v>38.994245999999997</v>
      </c>
      <c r="I131" s="168">
        <v>5.4764E-2</v>
      </c>
      <c r="J131" s="168">
        <v>83.781684999999996</v>
      </c>
      <c r="K131" s="168">
        <v>3.9969939999999999</v>
      </c>
      <c r="L131" s="168">
        <v>1.4415960000000001</v>
      </c>
      <c r="M131" s="168">
        <v>3.840325</v>
      </c>
      <c r="N131" s="168">
        <v>0.19209599999999999</v>
      </c>
      <c r="O131" s="168">
        <v>21.365731000000007</v>
      </c>
      <c r="P131" s="168">
        <v>42.795978999999996</v>
      </c>
      <c r="Q131" s="168">
        <v>384.44241799999969</v>
      </c>
      <c r="R131" s="168">
        <v>566.28254900000013</v>
      </c>
      <c r="S131" s="168">
        <v>0.21231700000000001</v>
      </c>
      <c r="U131" s="79" t="s">
        <v>537</v>
      </c>
    </row>
    <row r="132" spans="1:21" x14ac:dyDescent="0.25">
      <c r="B132" s="79" t="s">
        <v>340</v>
      </c>
      <c r="C132" s="168">
        <v>73.735895999999983</v>
      </c>
      <c r="D132" s="168">
        <v>58.534829000000002</v>
      </c>
      <c r="E132" s="168">
        <v>29.478203000000001</v>
      </c>
      <c r="F132" s="168">
        <v>158.66610499999996</v>
      </c>
      <c r="G132" s="168">
        <v>191.67092600000001</v>
      </c>
      <c r="H132" s="168">
        <v>40.646201000000005</v>
      </c>
      <c r="I132" s="168">
        <v>0.60354099999999999</v>
      </c>
      <c r="J132" s="168">
        <v>87.705423999999994</v>
      </c>
      <c r="K132" s="168">
        <v>4.2015060000000002</v>
      </c>
      <c r="L132" s="168">
        <v>1.4807589999999999</v>
      </c>
      <c r="M132" s="168">
        <v>3.441379</v>
      </c>
      <c r="N132" s="168">
        <v>0.31351700000000005</v>
      </c>
      <c r="O132" s="168">
        <v>21.485078999999992</v>
      </c>
      <c r="P132" s="168">
        <v>47.017388999999994</v>
      </c>
      <c r="Q132" s="168">
        <v>405.15462400000001</v>
      </c>
      <c r="R132" s="168">
        <v>578.53787599999998</v>
      </c>
      <c r="S132" s="168">
        <v>0.41617200000000004</v>
      </c>
      <c r="U132" s="79" t="s">
        <v>538</v>
      </c>
    </row>
    <row r="133" spans="1:21" x14ac:dyDescent="0.25">
      <c r="B133" s="79" t="s">
        <v>341</v>
      </c>
      <c r="C133" s="168">
        <v>77.474932999999979</v>
      </c>
      <c r="D133" s="168">
        <v>63.886766999999999</v>
      </c>
      <c r="E133" s="168">
        <v>36.247889000000001</v>
      </c>
      <c r="F133" s="168">
        <v>151.05232699999999</v>
      </c>
      <c r="G133" s="168">
        <v>195.44721099999998</v>
      </c>
      <c r="H133" s="168">
        <v>48.601631000000005</v>
      </c>
      <c r="I133" s="168">
        <v>8.0791000000000002E-2</v>
      </c>
      <c r="J133" s="168">
        <v>85.093053000000012</v>
      </c>
      <c r="K133" s="168">
        <v>3.991771</v>
      </c>
      <c r="L133" s="168">
        <v>1.7512589999999999</v>
      </c>
      <c r="M133" s="168">
        <v>4.9681049999999995</v>
      </c>
      <c r="N133" s="168">
        <v>0.22736300000000001</v>
      </c>
      <c r="O133" s="168">
        <v>21.219865999999996</v>
      </c>
      <c r="P133" s="168">
        <v>45.961631999999994</v>
      </c>
      <c r="Q133" s="168">
        <v>421.0362839999998</v>
      </c>
      <c r="R133" s="168">
        <v>575.29507899999976</v>
      </c>
      <c r="S133" s="168">
        <v>0.19434899999999999</v>
      </c>
      <c r="U133" s="79" t="s">
        <v>539</v>
      </c>
    </row>
    <row r="134" spans="1:21" x14ac:dyDescent="0.25">
      <c r="B134" s="79" t="s">
        <v>342</v>
      </c>
      <c r="C134" s="168">
        <v>78.465540999999988</v>
      </c>
      <c r="D134" s="168">
        <v>64.253590000000003</v>
      </c>
      <c r="E134" s="168">
        <v>39.057967000000005</v>
      </c>
      <c r="F134" s="168">
        <v>166.14506799999998</v>
      </c>
      <c r="G134" s="168">
        <v>220.97750800000006</v>
      </c>
      <c r="H134" s="168">
        <v>48.671035000000003</v>
      </c>
      <c r="I134" s="168">
        <v>0.10023399999999999</v>
      </c>
      <c r="J134" s="168">
        <v>89.723742000000001</v>
      </c>
      <c r="K134" s="168">
        <v>3.6573289999999998</v>
      </c>
      <c r="L134" s="168">
        <v>1.574594</v>
      </c>
      <c r="M134" s="168">
        <v>2.7755079999999999</v>
      </c>
      <c r="N134" s="168">
        <v>0.199382</v>
      </c>
      <c r="O134" s="168">
        <v>19.937286999999991</v>
      </c>
      <c r="P134" s="168">
        <v>44.010437999999986</v>
      </c>
      <c r="Q134" s="168">
        <v>409.61972800000001</v>
      </c>
      <c r="R134" s="168">
        <v>583.63564100000031</v>
      </c>
      <c r="S134" s="168">
        <v>0.7238500000000001</v>
      </c>
      <c r="U134" s="79" t="s">
        <v>540</v>
      </c>
    </row>
    <row r="135" spans="1:21" x14ac:dyDescent="0.25">
      <c r="B135" s="79" t="s">
        <v>343</v>
      </c>
      <c r="C135" s="168">
        <v>73.642729999999986</v>
      </c>
      <c r="D135" s="168">
        <v>64.153939000000008</v>
      </c>
      <c r="E135" s="168">
        <v>26.11956</v>
      </c>
      <c r="F135" s="168">
        <v>150.19282200000001</v>
      </c>
      <c r="G135" s="168">
        <v>223.430521</v>
      </c>
      <c r="H135" s="168">
        <v>38.133951999999994</v>
      </c>
      <c r="I135" s="168">
        <v>0.25848500000000002</v>
      </c>
      <c r="J135" s="168">
        <v>87.497404000000003</v>
      </c>
      <c r="K135" s="168">
        <v>4.894863</v>
      </c>
      <c r="L135" s="168">
        <v>1.351613</v>
      </c>
      <c r="M135" s="168">
        <v>1.8713929999999999</v>
      </c>
      <c r="N135" s="168">
        <v>0.137627</v>
      </c>
      <c r="O135" s="168">
        <v>19.326703000000002</v>
      </c>
      <c r="P135" s="168">
        <v>43.298007999999996</v>
      </c>
      <c r="Q135" s="168">
        <v>383.96789599999983</v>
      </c>
      <c r="R135" s="168">
        <v>566.58617600000002</v>
      </c>
      <c r="S135" s="168">
        <v>0.65689199999999981</v>
      </c>
      <c r="U135" s="79" t="s">
        <v>541</v>
      </c>
    </row>
    <row r="136" spans="1:21" x14ac:dyDescent="0.25">
      <c r="B136" s="79" t="s">
        <v>344</v>
      </c>
      <c r="C136" s="168">
        <v>83.891885000000002</v>
      </c>
      <c r="D136" s="168">
        <v>70.485906</v>
      </c>
      <c r="E136" s="168">
        <v>33.055336000000004</v>
      </c>
      <c r="F136" s="168">
        <v>164.31572900000003</v>
      </c>
      <c r="G136" s="168">
        <v>222.23770900000002</v>
      </c>
      <c r="H136" s="168">
        <v>37.776015999999998</v>
      </c>
      <c r="I136" s="168">
        <v>2.8687000000000001E-2</v>
      </c>
      <c r="J136" s="168">
        <v>96.632098999999997</v>
      </c>
      <c r="K136" s="168">
        <v>4.730836</v>
      </c>
      <c r="L136" s="168">
        <v>1.7436929999999999</v>
      </c>
      <c r="M136" s="168">
        <v>4.6029739999999997</v>
      </c>
      <c r="N136" s="168">
        <v>0.25617600000000001</v>
      </c>
      <c r="O136" s="168">
        <v>21.882618000000004</v>
      </c>
      <c r="P136" s="168">
        <v>43.381389999999996</v>
      </c>
      <c r="Q136" s="168">
        <v>440.23068199999977</v>
      </c>
      <c r="R136" s="168">
        <v>610.36609599999974</v>
      </c>
      <c r="S136" s="168">
        <v>0.78874499999999981</v>
      </c>
      <c r="U136" s="79" t="s">
        <v>542</v>
      </c>
    </row>
    <row r="137" spans="1:21" x14ac:dyDescent="0.25">
      <c r="B137" s="79" t="s">
        <v>345</v>
      </c>
      <c r="C137" s="168">
        <v>51.756864999999991</v>
      </c>
      <c r="D137" s="168">
        <v>54.111041999999998</v>
      </c>
      <c r="E137" s="168">
        <v>20.932482999999998</v>
      </c>
      <c r="F137" s="168">
        <v>94.142078999999995</v>
      </c>
      <c r="G137" s="168">
        <v>185.72425699999991</v>
      </c>
      <c r="H137" s="168">
        <v>20.944137999999999</v>
      </c>
      <c r="I137" s="168">
        <v>7.6649999999999999E-3</v>
      </c>
      <c r="J137" s="168">
        <v>49.964092000000001</v>
      </c>
      <c r="K137" s="168">
        <v>2.4006040000000004</v>
      </c>
      <c r="L137" s="168">
        <v>0.86102900000000004</v>
      </c>
      <c r="M137" s="168">
        <v>4.5661750000000003</v>
      </c>
      <c r="N137" s="168">
        <v>0.22685699999999998</v>
      </c>
      <c r="O137" s="168">
        <v>15.853894000000002</v>
      </c>
      <c r="P137" s="168">
        <v>29.571998999999995</v>
      </c>
      <c r="Q137" s="168">
        <v>318.7931769999999</v>
      </c>
      <c r="R137" s="168">
        <v>488.42606900000015</v>
      </c>
      <c r="S137" s="168">
        <v>7.1793999999999997E-2</v>
      </c>
      <c r="U137" s="79" t="s">
        <v>543</v>
      </c>
    </row>
    <row r="138" spans="1:21" x14ac:dyDescent="0.25">
      <c r="B138" s="79" t="s">
        <v>346</v>
      </c>
      <c r="C138" s="168">
        <v>67.662014999999997</v>
      </c>
      <c r="D138" s="168">
        <v>59.494973000000002</v>
      </c>
      <c r="E138" s="168">
        <v>37.961295</v>
      </c>
      <c r="F138" s="168">
        <v>128.15955100000002</v>
      </c>
      <c r="G138" s="168">
        <v>200.09463300000007</v>
      </c>
      <c r="H138" s="168">
        <v>36.682174000000003</v>
      </c>
      <c r="I138" s="168">
        <v>0.13283199999999998</v>
      </c>
      <c r="J138" s="168">
        <v>78.448954999999998</v>
      </c>
      <c r="K138" s="168">
        <v>3.4899300000000002</v>
      </c>
      <c r="L138" s="168">
        <v>1.5854280000000001</v>
      </c>
      <c r="M138" s="168">
        <v>1.624406</v>
      </c>
      <c r="N138" s="168">
        <v>0.27725299999999997</v>
      </c>
      <c r="O138" s="168">
        <v>18.435668999999997</v>
      </c>
      <c r="P138" s="168">
        <v>41.275415999999993</v>
      </c>
      <c r="Q138" s="168">
        <v>419.32008100000002</v>
      </c>
      <c r="R138" s="168">
        <v>592.7718229999997</v>
      </c>
      <c r="S138" s="168">
        <v>0.23225000000000001</v>
      </c>
      <c r="U138" s="79" t="s">
        <v>544</v>
      </c>
    </row>
    <row r="139" spans="1:21" x14ac:dyDescent="0.25">
      <c r="B139" s="79" t="s">
        <v>347</v>
      </c>
      <c r="C139" s="168">
        <v>86.671737000000007</v>
      </c>
      <c r="D139" s="168">
        <v>74.949660999999992</v>
      </c>
      <c r="E139" s="168">
        <v>40.602201000000008</v>
      </c>
      <c r="F139" s="168">
        <v>153.892089</v>
      </c>
      <c r="G139" s="168">
        <v>233.03158400000001</v>
      </c>
      <c r="H139" s="168">
        <v>47.569431999999992</v>
      </c>
      <c r="I139" s="168">
        <v>2.8385000000000001E-2</v>
      </c>
      <c r="J139" s="168">
        <v>87.522383000000005</v>
      </c>
      <c r="K139" s="168">
        <v>4.3130220000000001</v>
      </c>
      <c r="L139" s="168">
        <v>1.4072169999999999</v>
      </c>
      <c r="M139" s="168">
        <v>2.113947</v>
      </c>
      <c r="N139" s="168">
        <v>0.31924999999999998</v>
      </c>
      <c r="O139" s="168">
        <v>23.152873999999994</v>
      </c>
      <c r="P139" s="168">
        <v>49.969050999999993</v>
      </c>
      <c r="Q139" s="168">
        <v>466.39291500000002</v>
      </c>
      <c r="R139" s="168">
        <v>639.96963900000026</v>
      </c>
      <c r="S139" s="168">
        <v>0.49880399999999991</v>
      </c>
      <c r="U139" s="79" t="s">
        <v>545</v>
      </c>
    </row>
    <row r="140" spans="1:21" x14ac:dyDescent="0.25">
      <c r="B140" s="79" t="s">
        <v>348</v>
      </c>
      <c r="C140" s="168">
        <v>76.194879999999998</v>
      </c>
      <c r="D140" s="168">
        <v>69.63743199999999</v>
      </c>
      <c r="E140" s="168">
        <v>33.978898999999998</v>
      </c>
      <c r="F140" s="168">
        <v>153.92178799999999</v>
      </c>
      <c r="G140" s="168">
        <v>225.49437300000002</v>
      </c>
      <c r="H140" s="168">
        <v>36.572164000000001</v>
      </c>
      <c r="I140" s="168">
        <v>7.4987999999999999E-2</v>
      </c>
      <c r="J140" s="168">
        <v>82.569091999999998</v>
      </c>
      <c r="K140" s="168">
        <v>3.5313489999999996</v>
      </c>
      <c r="L140" s="168">
        <v>1.1751929999999999</v>
      </c>
      <c r="M140" s="168">
        <v>2.6597140000000001</v>
      </c>
      <c r="N140" s="168">
        <v>0.25043399999999999</v>
      </c>
      <c r="O140" s="168">
        <v>20.411436999999992</v>
      </c>
      <c r="P140" s="168">
        <v>40.05099700000001</v>
      </c>
      <c r="Q140" s="168">
        <v>422.52247200000028</v>
      </c>
      <c r="R140" s="168">
        <v>594.32663400000013</v>
      </c>
      <c r="S140" s="168">
        <v>0.49374299999999999</v>
      </c>
      <c r="U140" s="79" t="s">
        <v>546</v>
      </c>
    </row>
    <row r="141" spans="1:21" x14ac:dyDescent="0.25">
      <c r="B141" s="79" t="s">
        <v>349</v>
      </c>
      <c r="C141" s="168">
        <v>63.074608999999995</v>
      </c>
      <c r="D141" s="168">
        <v>57.311813000000008</v>
      </c>
      <c r="E141" s="168">
        <v>33.511992000000014</v>
      </c>
      <c r="F141" s="168">
        <v>82.891966999999994</v>
      </c>
      <c r="G141" s="168">
        <v>155.05451599999998</v>
      </c>
      <c r="H141" s="168">
        <v>38.137357000000002</v>
      </c>
      <c r="I141" s="168">
        <v>0.18926999999999999</v>
      </c>
      <c r="J141" s="168">
        <v>64.235714000000002</v>
      </c>
      <c r="K141" s="168">
        <v>2.514043</v>
      </c>
      <c r="L141" s="168">
        <v>0.81782099999999991</v>
      </c>
      <c r="M141" s="168">
        <v>1.048956</v>
      </c>
      <c r="N141" s="168">
        <v>0.487064</v>
      </c>
      <c r="O141" s="168">
        <v>18.372330999999999</v>
      </c>
      <c r="P141" s="168">
        <v>30.324297000000001</v>
      </c>
      <c r="Q141" s="168">
        <v>396.14701399999996</v>
      </c>
      <c r="R141" s="168">
        <v>481.27779600000008</v>
      </c>
      <c r="S141" s="168">
        <v>0.26652399999999998</v>
      </c>
      <c r="U141" s="79" t="s">
        <v>547</v>
      </c>
    </row>
    <row r="142" spans="1:21" x14ac:dyDescent="0.25">
      <c r="C142" s="168"/>
      <c r="D142" s="168"/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69"/>
      <c r="Q142" s="169"/>
      <c r="R142" s="169"/>
      <c r="S142" s="169"/>
    </row>
    <row r="143" spans="1:21" x14ac:dyDescent="0.25">
      <c r="A143" s="166">
        <v>2025</v>
      </c>
      <c r="B143" s="79" t="s">
        <v>338</v>
      </c>
      <c r="C143" s="168">
        <v>78.050736000000015</v>
      </c>
      <c r="D143" s="168">
        <v>65.233806000000001</v>
      </c>
      <c r="E143" s="168">
        <v>34.323889000000001</v>
      </c>
      <c r="F143" s="168">
        <v>139.68498599999998</v>
      </c>
      <c r="G143" s="168">
        <v>202.41626100000002</v>
      </c>
      <c r="H143" s="168">
        <v>43.962979000000004</v>
      </c>
      <c r="I143" s="168">
        <v>8.3505999999999997E-2</v>
      </c>
      <c r="J143" s="168">
        <v>76.511328000000006</v>
      </c>
      <c r="K143" s="168">
        <v>2.722512</v>
      </c>
      <c r="L143" s="168">
        <v>1.3447660000000001</v>
      </c>
      <c r="M143" s="168">
        <v>2.7191149999999999</v>
      </c>
      <c r="N143" s="168">
        <v>0.33737600000000001</v>
      </c>
      <c r="O143" s="168">
        <v>18.792399000000003</v>
      </c>
      <c r="P143" s="168">
        <v>41.129593000000007</v>
      </c>
      <c r="Q143" s="168">
        <v>389.89248000000021</v>
      </c>
      <c r="R143" s="168">
        <v>614.05127500000015</v>
      </c>
      <c r="S143" s="168">
        <v>0.30624699999999999</v>
      </c>
      <c r="T143" s="166">
        <v>2025</v>
      </c>
      <c r="U143" s="79" t="s">
        <v>536</v>
      </c>
    </row>
    <row r="144" spans="1:21" x14ac:dyDescent="0.25">
      <c r="B144" s="79" t="s">
        <v>339</v>
      </c>
      <c r="C144" s="168">
        <v>76.492388000000005</v>
      </c>
      <c r="D144" s="168">
        <v>63.224114</v>
      </c>
      <c r="E144" s="168">
        <v>33.155233000000003</v>
      </c>
      <c r="F144" s="168">
        <v>142.18490500000001</v>
      </c>
      <c r="G144" s="168">
        <v>197.54346199999998</v>
      </c>
      <c r="H144" s="168">
        <v>46.33850000000001</v>
      </c>
      <c r="I144" s="168">
        <v>3.0617999999999999E-2</v>
      </c>
      <c r="J144" s="168">
        <v>85.692397</v>
      </c>
      <c r="K144" s="168">
        <v>2.5997670000000004</v>
      </c>
      <c r="L144" s="168">
        <v>1.3018960000000002</v>
      </c>
      <c r="M144" s="168">
        <v>3.39832</v>
      </c>
      <c r="N144" s="168">
        <v>0.25765399999999999</v>
      </c>
      <c r="O144" s="168">
        <v>19.922354000000006</v>
      </c>
      <c r="P144" s="168">
        <v>41.230266</v>
      </c>
      <c r="Q144" s="168">
        <v>431.62853700000016</v>
      </c>
      <c r="R144" s="168">
        <v>594.40879500000017</v>
      </c>
      <c r="S144" s="168">
        <v>0.27494000000000002</v>
      </c>
      <c r="U144" s="79" t="s">
        <v>537</v>
      </c>
    </row>
    <row r="145" spans="1:21" x14ac:dyDescent="0.25">
      <c r="B145" s="79" t="s">
        <v>340</v>
      </c>
      <c r="C145" s="168">
        <v>80.936474000000004</v>
      </c>
      <c r="D145" s="168">
        <v>67.453766000000002</v>
      </c>
      <c r="E145" s="168">
        <v>39.487669000000004</v>
      </c>
      <c r="F145" s="168">
        <v>161.38101800000001</v>
      </c>
      <c r="G145" s="168">
        <v>196.68990600000001</v>
      </c>
      <c r="H145" s="168">
        <v>45.298771000000002</v>
      </c>
      <c r="I145" s="168">
        <v>2.3732999999999997E-2</v>
      </c>
      <c r="J145" s="168">
        <v>90.003264999999999</v>
      </c>
      <c r="K145" s="168">
        <v>2.3717329999999999</v>
      </c>
      <c r="L145" s="168">
        <v>1.3341859999999999</v>
      </c>
      <c r="M145" s="168">
        <v>2.8652230000000003</v>
      </c>
      <c r="N145" s="168">
        <v>0.51014199999999998</v>
      </c>
      <c r="O145" s="168">
        <v>19.207165000000003</v>
      </c>
      <c r="P145" s="168">
        <v>40.385557000000006</v>
      </c>
      <c r="Q145" s="168">
        <v>412.32126399999987</v>
      </c>
      <c r="R145" s="168">
        <v>660.52014899999995</v>
      </c>
      <c r="S145" s="168">
        <v>0.52046999999999999</v>
      </c>
      <c r="U145" s="79" t="s">
        <v>538</v>
      </c>
    </row>
    <row r="146" spans="1:21" x14ac:dyDescent="0.25">
      <c r="B146" s="79" t="s">
        <v>341</v>
      </c>
      <c r="C146" s="168">
        <v>76.284416999999991</v>
      </c>
      <c r="D146" s="168">
        <v>61.597441999999994</v>
      </c>
      <c r="E146" s="168">
        <v>38.183541000000005</v>
      </c>
      <c r="F146" s="168">
        <v>124.360963</v>
      </c>
      <c r="G146" s="168">
        <v>190.21070999999998</v>
      </c>
      <c r="H146" s="168">
        <v>39.353273000000002</v>
      </c>
      <c r="I146" s="168">
        <v>1.3615E-2</v>
      </c>
      <c r="J146" s="168">
        <v>82.581581999999997</v>
      </c>
      <c r="K146" s="168">
        <v>2.369497</v>
      </c>
      <c r="L146" s="168">
        <v>1.2508439999999998</v>
      </c>
      <c r="M146" s="168">
        <v>1.737851</v>
      </c>
      <c r="N146" s="168">
        <v>0.22914699999999999</v>
      </c>
      <c r="O146" s="168">
        <v>17.986090999999998</v>
      </c>
      <c r="P146" s="168">
        <v>38.935686000000004</v>
      </c>
      <c r="Q146" s="168">
        <v>402.65688899999986</v>
      </c>
      <c r="R146" s="168">
        <v>619.43550500000015</v>
      </c>
      <c r="S146" s="168">
        <v>0.24707100000000001</v>
      </c>
      <c r="U146" s="79" t="s">
        <v>539</v>
      </c>
    </row>
    <row r="147" spans="1:21" x14ac:dyDescent="0.25">
      <c r="B147" s="79" t="s">
        <v>342</v>
      </c>
      <c r="C147" s="168">
        <v>81.710181999999989</v>
      </c>
      <c r="D147" s="168">
        <v>66.448621000000003</v>
      </c>
      <c r="E147" s="168">
        <v>54.577499000000003</v>
      </c>
      <c r="F147" s="168">
        <v>135.82562799999999</v>
      </c>
      <c r="G147" s="168">
        <v>208.22470600000003</v>
      </c>
      <c r="H147" s="168">
        <v>37.005884999999999</v>
      </c>
      <c r="I147" s="168">
        <v>8.0962000000000006E-2</v>
      </c>
      <c r="J147" s="168">
        <v>96.051046000000014</v>
      </c>
      <c r="K147" s="168">
        <v>3.2613379999999998</v>
      </c>
      <c r="L147" s="168">
        <v>1.5155999999999998</v>
      </c>
      <c r="M147" s="168">
        <v>3.6534059999999999</v>
      </c>
      <c r="N147" s="168">
        <v>0.20686100000000002</v>
      </c>
      <c r="O147" s="168">
        <v>19.624727999999998</v>
      </c>
      <c r="P147" s="168">
        <v>45.363630000000001</v>
      </c>
      <c r="Q147" s="168">
        <v>485.4248369999998</v>
      </c>
      <c r="R147" s="168">
        <v>657.83942300000012</v>
      </c>
      <c r="S147" s="168">
        <v>0.29744999999999999</v>
      </c>
      <c r="U147" s="79" t="s">
        <v>540</v>
      </c>
    </row>
    <row r="148" spans="1:21" x14ac:dyDescent="0.25">
      <c r="B148" s="79" t="s">
        <v>343</v>
      </c>
      <c r="C148" s="168">
        <v>70.999973000000011</v>
      </c>
      <c r="D148" s="168">
        <v>61.084833000000003</v>
      </c>
      <c r="E148" s="168">
        <v>42.232042999999997</v>
      </c>
      <c r="F148" s="168">
        <v>123.96856699999999</v>
      </c>
      <c r="G148" s="168">
        <v>199.70063700000006</v>
      </c>
      <c r="H148" s="168">
        <v>37.510722999999999</v>
      </c>
      <c r="I148" s="168">
        <v>0.30985299999999999</v>
      </c>
      <c r="J148" s="168">
        <v>83.875941999999995</v>
      </c>
      <c r="K148" s="168">
        <v>2.2293699999999999</v>
      </c>
      <c r="L148" s="168">
        <v>1.2910029999999999</v>
      </c>
      <c r="M148" s="168">
        <v>2.8363430000000003</v>
      </c>
      <c r="N148" s="168">
        <v>0.233844</v>
      </c>
      <c r="O148" s="168">
        <v>17.950739000000006</v>
      </c>
      <c r="P148" s="168">
        <v>39.242841999999996</v>
      </c>
      <c r="Q148" s="168">
        <v>419.2523749999998</v>
      </c>
      <c r="R148" s="168">
        <v>599.43607699999995</v>
      </c>
      <c r="S148" s="168">
        <v>0.21931600000000001</v>
      </c>
      <c r="U148" s="79" t="s">
        <v>541</v>
      </c>
    </row>
    <row r="149" spans="1:21" x14ac:dyDescent="0.25">
      <c r="B149" s="79" t="s">
        <v>344</v>
      </c>
      <c r="C149" s="168">
        <v>85.488903000000022</v>
      </c>
      <c r="D149" s="168">
        <v>68.354781000000003</v>
      </c>
      <c r="E149" s="168">
        <v>43.201596999999992</v>
      </c>
      <c r="F149" s="168">
        <v>143.764183</v>
      </c>
      <c r="G149" s="168">
        <v>229.04886699999997</v>
      </c>
      <c r="H149" s="168">
        <v>48.673893</v>
      </c>
      <c r="I149" s="168">
        <v>1.1634790000000002</v>
      </c>
      <c r="J149" s="168">
        <v>95.671912000000006</v>
      </c>
      <c r="K149" s="168">
        <v>2.7012720000000003</v>
      </c>
      <c r="L149" s="168">
        <v>1.651764</v>
      </c>
      <c r="M149" s="168">
        <v>4.7293019999999997</v>
      </c>
      <c r="N149" s="168">
        <v>0.29969399999999996</v>
      </c>
      <c r="O149" s="168">
        <v>21.217935000000001</v>
      </c>
      <c r="P149" s="168">
        <v>42.217090999999996</v>
      </c>
      <c r="Q149" s="168">
        <v>482.09062300000005</v>
      </c>
      <c r="R149" s="168">
        <v>616.33578899999998</v>
      </c>
      <c r="S149" s="168">
        <v>0.28270400000000007</v>
      </c>
      <c r="U149" s="79" t="s">
        <v>542</v>
      </c>
    </row>
    <row r="150" spans="1:21" x14ac:dyDescent="0.25">
      <c r="B150" s="79" t="s">
        <v>345</v>
      </c>
      <c r="C150" s="168">
        <v>45.851704999999988</v>
      </c>
      <c r="D150" s="168">
        <v>51.606648</v>
      </c>
      <c r="E150" s="168">
        <v>35.113354999999999</v>
      </c>
      <c r="F150" s="168">
        <v>84.520105000000001</v>
      </c>
      <c r="G150" s="168">
        <v>123.66803500000006</v>
      </c>
      <c r="H150" s="168">
        <v>21.423846999999995</v>
      </c>
      <c r="I150" s="168">
        <v>6.0899999999999999E-3</v>
      </c>
      <c r="J150" s="168">
        <v>43.894278</v>
      </c>
      <c r="K150" s="168">
        <v>1.365429</v>
      </c>
      <c r="L150" s="168">
        <v>1.1071949999999999</v>
      </c>
      <c r="M150" s="168">
        <v>3.91134</v>
      </c>
      <c r="N150" s="168">
        <v>0.10151200000000001</v>
      </c>
      <c r="O150" s="168">
        <v>13.942937000000001</v>
      </c>
      <c r="P150" s="168">
        <v>27.412990999999995</v>
      </c>
      <c r="Q150" s="168">
        <v>313.58215999999987</v>
      </c>
      <c r="R150" s="168">
        <v>434.80282499999998</v>
      </c>
      <c r="S150" s="168">
        <v>0.15479699999999999</v>
      </c>
      <c r="U150" s="79" t="s">
        <v>543</v>
      </c>
    </row>
    <row r="151" spans="1:21" x14ac:dyDescent="0.25">
      <c r="B151" s="79" t="s">
        <v>346</v>
      </c>
      <c r="C151" s="168">
        <v>72.513422999999989</v>
      </c>
      <c r="D151" s="168">
        <v>60.218367999999998</v>
      </c>
      <c r="E151" s="168">
        <v>55.343229000000001</v>
      </c>
      <c r="F151" s="168">
        <v>132.611232</v>
      </c>
      <c r="G151" s="168">
        <v>217.45856999999998</v>
      </c>
      <c r="H151" s="168">
        <v>48.684725999999998</v>
      </c>
      <c r="I151" s="168">
        <v>6.7803000000000002E-2</v>
      </c>
      <c r="J151" s="168">
        <v>81.946852000000007</v>
      </c>
      <c r="K151" s="168">
        <v>3.0422470000000001</v>
      </c>
      <c r="L151" s="168">
        <v>1.5215110000000001</v>
      </c>
      <c r="M151" s="168">
        <v>1.961198</v>
      </c>
      <c r="N151" s="168">
        <v>0.26423799999999997</v>
      </c>
      <c r="O151" s="168">
        <v>19.019877999999991</v>
      </c>
      <c r="P151" s="168">
        <v>42.884151999999993</v>
      </c>
      <c r="Q151" s="168">
        <v>440.36372000000011</v>
      </c>
      <c r="R151" s="168">
        <v>640.45507499999985</v>
      </c>
      <c r="S151" s="168">
        <v>0.27025600000000005</v>
      </c>
      <c r="U151" s="79" t="s">
        <v>544</v>
      </c>
    </row>
    <row r="152" spans="1:21" x14ac:dyDescent="0.25">
      <c r="B152" s="79" t="s">
        <v>347</v>
      </c>
      <c r="C152" s="168">
        <v>85.194839999999999</v>
      </c>
      <c r="D152" s="168">
        <v>64.954064000000002</v>
      </c>
      <c r="E152" s="168">
        <v>52.971007999999998</v>
      </c>
      <c r="F152" s="168">
        <v>138.50600800000001</v>
      </c>
      <c r="G152" s="168">
        <v>211.81966799999998</v>
      </c>
      <c r="H152" s="168">
        <v>54.463792000000005</v>
      </c>
      <c r="I152" s="168">
        <v>0.11443500000000001</v>
      </c>
      <c r="J152" s="168">
        <v>88.070785000000001</v>
      </c>
      <c r="K152" s="168">
        <v>3.1685889999999999</v>
      </c>
      <c r="L152" s="168">
        <v>1.5666530000000001</v>
      </c>
      <c r="M152" s="168">
        <v>4.6671709999999997</v>
      </c>
      <c r="N152" s="168">
        <v>0.35327700000000001</v>
      </c>
      <c r="O152" s="168">
        <v>22.313480000000002</v>
      </c>
      <c r="P152" s="168">
        <v>46.405652999999994</v>
      </c>
      <c r="Q152" s="168">
        <v>503.99714999999975</v>
      </c>
      <c r="R152" s="168">
        <v>668.79132300000026</v>
      </c>
      <c r="S152" s="168">
        <v>0.43920200000000004</v>
      </c>
      <c r="U152" s="79" t="s">
        <v>545</v>
      </c>
    </row>
    <row r="153" spans="1:21" x14ac:dyDescent="0.25">
      <c r="B153" s="79" t="s">
        <v>348</v>
      </c>
      <c r="C153" s="168">
        <v>73.342428999999981</v>
      </c>
      <c r="D153" s="168">
        <v>63.700198</v>
      </c>
      <c r="E153" s="168">
        <v>46.951430999999999</v>
      </c>
      <c r="F153" s="168">
        <v>138.28667099999998</v>
      </c>
      <c r="G153" s="168">
        <v>197.954971</v>
      </c>
      <c r="H153" s="168">
        <v>51.404872999999995</v>
      </c>
      <c r="I153" s="168">
        <v>4.2280999999999999E-2</v>
      </c>
      <c r="J153" s="168">
        <v>78.474057999999999</v>
      </c>
      <c r="K153" s="168">
        <v>3.5414680000000001</v>
      </c>
      <c r="L153" s="168">
        <v>1.457927</v>
      </c>
      <c r="M153" s="168">
        <v>1.776119</v>
      </c>
      <c r="N153" s="168">
        <v>0.29760799999999998</v>
      </c>
      <c r="O153" s="168">
        <v>18.582598000000001</v>
      </c>
      <c r="P153" s="168">
        <v>40.784008</v>
      </c>
      <c r="Q153" s="168">
        <v>464.54028600000004</v>
      </c>
      <c r="R153" s="168">
        <v>597.66537699999969</v>
      </c>
      <c r="S153" s="168">
        <v>0.265208</v>
      </c>
      <c r="U153" s="79" t="s">
        <v>546</v>
      </c>
    </row>
    <row r="154" spans="1:21" x14ac:dyDescent="0.25">
      <c r="B154" s="79" t="s">
        <v>349</v>
      </c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O154" s="168"/>
      <c r="P154" s="168"/>
      <c r="Q154" s="168"/>
      <c r="R154" s="168"/>
      <c r="S154" s="168"/>
      <c r="U154" s="79" t="s">
        <v>547</v>
      </c>
    </row>
    <row r="155" spans="1:21" x14ac:dyDescent="0.25"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69"/>
      <c r="Q155" s="169"/>
      <c r="R155" s="169"/>
      <c r="S155" s="169"/>
    </row>
    <row r="156" spans="1:21" x14ac:dyDescent="0.25"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168"/>
      <c r="N156" s="168"/>
      <c r="O156" s="168"/>
    </row>
    <row r="157" spans="1:21" x14ac:dyDescent="0.25"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</row>
    <row r="158" spans="1:21" s="187" customFormat="1" ht="27" customHeight="1" thickBot="1" x14ac:dyDescent="0.3">
      <c r="A158" s="247" t="s">
        <v>717</v>
      </c>
      <c r="B158" s="247"/>
      <c r="C158" s="247"/>
      <c r="D158" s="247"/>
      <c r="E158" s="247"/>
      <c r="F158" s="247"/>
      <c r="G158" s="247"/>
      <c r="H158" s="247"/>
      <c r="I158" s="247"/>
      <c r="J158" s="247"/>
      <c r="K158" s="247"/>
      <c r="L158" s="247"/>
      <c r="M158" s="247"/>
      <c r="N158" s="247"/>
      <c r="O158" s="247"/>
      <c r="P158" s="247"/>
      <c r="Q158" s="247"/>
      <c r="R158" s="190"/>
      <c r="S158" s="190"/>
      <c r="T158" s="190"/>
      <c r="U158" s="190"/>
    </row>
    <row r="159" spans="1:21" s="170" customFormat="1" ht="11.25" customHeight="1" thickBot="1" x14ac:dyDescent="0.3">
      <c r="A159" s="206" t="s">
        <v>162</v>
      </c>
      <c r="B159" s="206" t="s">
        <v>163</v>
      </c>
      <c r="C159" s="244" t="s">
        <v>715</v>
      </c>
      <c r="D159" s="245"/>
      <c r="E159" s="245"/>
      <c r="F159" s="245"/>
      <c r="G159" s="245"/>
      <c r="H159" s="245"/>
      <c r="I159" s="245"/>
      <c r="J159" s="245"/>
      <c r="K159" s="245"/>
      <c r="L159" s="245"/>
      <c r="M159" s="245"/>
      <c r="N159" s="245"/>
      <c r="O159" s="246"/>
      <c r="P159" s="206" t="s">
        <v>533</v>
      </c>
      <c r="Q159" s="206" t="s">
        <v>520</v>
      </c>
    </row>
    <row r="160" spans="1:21" ht="20.25" customHeight="1" thickBot="1" x14ac:dyDescent="0.3">
      <c r="A160" s="207"/>
      <c r="B160" s="207"/>
      <c r="C160" s="188">
        <v>87</v>
      </c>
      <c r="D160" s="188">
        <v>88</v>
      </c>
      <c r="E160" s="188">
        <v>89</v>
      </c>
      <c r="F160" s="188">
        <v>90</v>
      </c>
      <c r="G160" s="188">
        <v>91</v>
      </c>
      <c r="H160" s="188">
        <v>92</v>
      </c>
      <c r="I160" s="188">
        <v>93</v>
      </c>
      <c r="J160" s="188">
        <v>94</v>
      </c>
      <c r="K160" s="188">
        <v>95</v>
      </c>
      <c r="L160" s="188">
        <v>96</v>
      </c>
      <c r="M160" s="188">
        <v>97</v>
      </c>
      <c r="N160" s="188">
        <v>98</v>
      </c>
      <c r="O160" s="188">
        <v>99</v>
      </c>
      <c r="P160" s="207"/>
      <c r="Q160" s="207"/>
      <c r="T160" s="79"/>
    </row>
    <row r="161" spans="1:17" x14ac:dyDescent="0.25">
      <c r="A161" s="166">
        <v>2024</v>
      </c>
      <c r="B161" s="79" t="s">
        <v>338</v>
      </c>
      <c r="C161" s="168">
        <v>819.76035300000001</v>
      </c>
      <c r="D161" s="168">
        <v>37.461002999999998</v>
      </c>
      <c r="E161" s="168">
        <v>10.854040000000001</v>
      </c>
      <c r="F161" s="168">
        <v>200.96660699999998</v>
      </c>
      <c r="G161" s="168">
        <v>13.406709999999997</v>
      </c>
      <c r="H161" s="168">
        <v>0.42258799999999996</v>
      </c>
      <c r="I161" s="168">
        <v>6.9581249999999999</v>
      </c>
      <c r="J161" s="168">
        <v>193.25443699999997</v>
      </c>
      <c r="K161" s="168">
        <v>11.212031</v>
      </c>
      <c r="L161" s="168">
        <v>9.3956529999999994</v>
      </c>
      <c r="M161" s="168">
        <v>0.7246999999999999</v>
      </c>
      <c r="N161" s="168">
        <v>0</v>
      </c>
      <c r="O161" s="168">
        <v>8.7032939999999979</v>
      </c>
      <c r="P161" s="166">
        <v>2024</v>
      </c>
      <c r="Q161" s="79" t="s">
        <v>536</v>
      </c>
    </row>
    <row r="162" spans="1:17" x14ac:dyDescent="0.25">
      <c r="B162" s="79" t="s">
        <v>339</v>
      </c>
      <c r="C162" s="168">
        <v>933.87886299999991</v>
      </c>
      <c r="D162" s="168">
        <v>34.09621099999999</v>
      </c>
      <c r="E162" s="168">
        <v>7.1947270000000003</v>
      </c>
      <c r="F162" s="168">
        <v>193.14687799999996</v>
      </c>
      <c r="G162" s="168">
        <v>12.033646999999998</v>
      </c>
      <c r="H162" s="168">
        <v>0.55285300000000004</v>
      </c>
      <c r="I162" s="168">
        <v>8.2988499999999998</v>
      </c>
      <c r="J162" s="168">
        <v>194.38156400000005</v>
      </c>
      <c r="K162" s="168">
        <v>11.627527999999998</v>
      </c>
      <c r="L162" s="168">
        <v>10.211794999999999</v>
      </c>
      <c r="M162" s="168">
        <v>1.0543400000000001</v>
      </c>
      <c r="N162" s="168">
        <v>0</v>
      </c>
      <c r="O162" s="168">
        <v>10.744952999999999</v>
      </c>
      <c r="P162" s="167"/>
      <c r="Q162" s="79" t="s">
        <v>537</v>
      </c>
    </row>
    <row r="163" spans="1:17" x14ac:dyDescent="0.25">
      <c r="B163" s="79" t="s">
        <v>340</v>
      </c>
      <c r="C163" s="168">
        <v>872.22136700000021</v>
      </c>
      <c r="D163" s="168">
        <v>37.591849000000003</v>
      </c>
      <c r="E163" s="168">
        <v>13.753550999999998</v>
      </c>
      <c r="F163" s="168">
        <v>190.76437299999998</v>
      </c>
      <c r="G163" s="168">
        <v>11.065557999999996</v>
      </c>
      <c r="H163" s="168">
        <v>0.58212000000000008</v>
      </c>
      <c r="I163" s="168">
        <v>7.8290970000000009</v>
      </c>
      <c r="J163" s="168">
        <v>192.11210600000004</v>
      </c>
      <c r="K163" s="168">
        <v>11.327306999999999</v>
      </c>
      <c r="L163" s="168">
        <v>10.70139</v>
      </c>
      <c r="M163" s="168">
        <v>0.74167000000000005</v>
      </c>
      <c r="N163" s="168">
        <v>0</v>
      </c>
      <c r="O163" s="168">
        <v>10.225417</v>
      </c>
      <c r="P163" s="167"/>
      <c r="Q163" s="79" t="s">
        <v>538</v>
      </c>
    </row>
    <row r="164" spans="1:17" x14ac:dyDescent="0.25">
      <c r="B164" s="79" t="s">
        <v>341</v>
      </c>
      <c r="C164" s="168">
        <v>881.3098940000001</v>
      </c>
      <c r="D164" s="168">
        <v>34.308468000000005</v>
      </c>
      <c r="E164" s="168">
        <v>8.7933900000000005</v>
      </c>
      <c r="F164" s="168">
        <v>209.65112299999998</v>
      </c>
      <c r="G164" s="168">
        <v>11.182435</v>
      </c>
      <c r="H164" s="168">
        <v>0.54439700000000002</v>
      </c>
      <c r="I164" s="168">
        <v>9.2882350000000002</v>
      </c>
      <c r="J164" s="168">
        <v>197.39562900000004</v>
      </c>
      <c r="K164" s="168">
        <v>14.817458</v>
      </c>
      <c r="L164" s="168">
        <v>9.637260999999997</v>
      </c>
      <c r="M164" s="168">
        <v>1.0228439999999999</v>
      </c>
      <c r="N164" s="168">
        <v>0</v>
      </c>
      <c r="O164" s="168">
        <v>10.999829999999999</v>
      </c>
      <c r="P164" s="167"/>
      <c r="Q164" s="79" t="s">
        <v>539</v>
      </c>
    </row>
    <row r="165" spans="1:17" x14ac:dyDescent="0.25">
      <c r="B165" s="79" t="s">
        <v>342</v>
      </c>
      <c r="C165" s="168">
        <v>882.21003000000007</v>
      </c>
      <c r="D165" s="168">
        <v>36.381532999999997</v>
      </c>
      <c r="E165" s="168">
        <v>11.964354</v>
      </c>
      <c r="F165" s="168">
        <v>208.56303300000002</v>
      </c>
      <c r="G165" s="168">
        <v>10.489581000000001</v>
      </c>
      <c r="H165" s="168">
        <v>0.63247199999999992</v>
      </c>
      <c r="I165" s="168">
        <v>8.4709420000000009</v>
      </c>
      <c r="J165" s="168">
        <v>209.89948099999998</v>
      </c>
      <c r="K165" s="168">
        <v>16.860025</v>
      </c>
      <c r="L165" s="168">
        <v>9.3972420000000021</v>
      </c>
      <c r="M165" s="168">
        <v>2.1341670000000001</v>
      </c>
      <c r="N165" s="168">
        <v>0</v>
      </c>
      <c r="O165" s="168">
        <v>10.940826000000001</v>
      </c>
      <c r="P165" s="167"/>
      <c r="Q165" s="79" t="s">
        <v>540</v>
      </c>
    </row>
    <row r="166" spans="1:17" x14ac:dyDescent="0.25">
      <c r="B166" s="79" t="s">
        <v>343</v>
      </c>
      <c r="C166" s="168">
        <v>720.88100199999997</v>
      </c>
      <c r="D166" s="168">
        <v>28.688767999999989</v>
      </c>
      <c r="E166" s="168">
        <v>13.009797000000001</v>
      </c>
      <c r="F166" s="168">
        <v>200.122195</v>
      </c>
      <c r="G166" s="168">
        <v>10.817142999999998</v>
      </c>
      <c r="H166" s="168">
        <v>0.45055400000000001</v>
      </c>
      <c r="I166" s="168">
        <v>6.1013330000000003</v>
      </c>
      <c r="J166" s="168">
        <v>187.079892</v>
      </c>
      <c r="K166" s="168">
        <v>13.745918</v>
      </c>
      <c r="L166" s="168">
        <v>9.0614129999999999</v>
      </c>
      <c r="M166" s="168">
        <v>2.4097119999999999</v>
      </c>
      <c r="N166" s="168">
        <v>0</v>
      </c>
      <c r="O166" s="168">
        <v>10.809007000000001</v>
      </c>
      <c r="P166" s="167"/>
      <c r="Q166" s="79" t="s">
        <v>541</v>
      </c>
    </row>
    <row r="167" spans="1:17" x14ac:dyDescent="0.25">
      <c r="B167" s="79" t="s">
        <v>344</v>
      </c>
      <c r="C167" s="168">
        <v>671.68598300000019</v>
      </c>
      <c r="D167" s="168">
        <v>40.475633999999985</v>
      </c>
      <c r="E167" s="168">
        <v>9.4414189999999998</v>
      </c>
      <c r="F167" s="168">
        <v>223.22071100000005</v>
      </c>
      <c r="G167" s="168">
        <v>11.117343000000002</v>
      </c>
      <c r="H167" s="168">
        <v>0.63717099999999993</v>
      </c>
      <c r="I167" s="168">
        <v>4.2060779999999998</v>
      </c>
      <c r="J167" s="168">
        <v>217.838201</v>
      </c>
      <c r="K167" s="168">
        <v>18.08531</v>
      </c>
      <c r="L167" s="168">
        <v>10.536308999999999</v>
      </c>
      <c r="M167" s="168">
        <v>0.82236900000000013</v>
      </c>
      <c r="N167" s="168">
        <v>0</v>
      </c>
      <c r="O167" s="168">
        <v>12.487879000000001</v>
      </c>
      <c r="P167" s="167"/>
      <c r="Q167" s="79" t="s">
        <v>542</v>
      </c>
    </row>
    <row r="168" spans="1:17" x14ac:dyDescent="0.25">
      <c r="B168" s="79" t="s">
        <v>345</v>
      </c>
      <c r="C168" s="168">
        <v>391.67360400000007</v>
      </c>
      <c r="D168" s="168">
        <v>27.953492999999987</v>
      </c>
      <c r="E168" s="168">
        <v>4.1754619999999996</v>
      </c>
      <c r="F168" s="168">
        <v>166.29202900000001</v>
      </c>
      <c r="G168" s="168">
        <v>9.647788000000002</v>
      </c>
      <c r="H168" s="168">
        <v>0.32156200000000001</v>
      </c>
      <c r="I168" s="168">
        <v>3.3100589999999999</v>
      </c>
      <c r="J168" s="168">
        <v>135.67971400000002</v>
      </c>
      <c r="K168" s="168">
        <v>12.926885</v>
      </c>
      <c r="L168" s="168">
        <v>7.5367819999999988</v>
      </c>
      <c r="M168" s="168">
        <v>0.50039199999999995</v>
      </c>
      <c r="N168" s="168">
        <v>0</v>
      </c>
      <c r="O168" s="168">
        <v>12.668747</v>
      </c>
      <c r="P168" s="167"/>
      <c r="Q168" s="79" t="s">
        <v>543</v>
      </c>
    </row>
    <row r="169" spans="1:17" x14ac:dyDescent="0.25">
      <c r="B169" s="79" t="s">
        <v>346</v>
      </c>
      <c r="C169" s="168">
        <v>863.21313000000009</v>
      </c>
      <c r="D169" s="168">
        <v>27.830764999999996</v>
      </c>
      <c r="E169" s="168">
        <v>9.2166290000000011</v>
      </c>
      <c r="F169" s="168">
        <v>186.61977200000001</v>
      </c>
      <c r="G169" s="168">
        <v>9.570485000000005</v>
      </c>
      <c r="H169" s="168">
        <v>0.47879300000000002</v>
      </c>
      <c r="I169" s="168">
        <v>7.3333440000000003</v>
      </c>
      <c r="J169" s="168">
        <v>189.74821500000002</v>
      </c>
      <c r="K169" s="168">
        <v>15.524666000000002</v>
      </c>
      <c r="L169" s="168">
        <v>11.025144999999998</v>
      </c>
      <c r="M169" s="168">
        <v>0.30592900000000001</v>
      </c>
      <c r="N169" s="168">
        <v>0</v>
      </c>
      <c r="O169" s="168">
        <v>10.453554</v>
      </c>
      <c r="P169" s="167"/>
      <c r="Q169" s="79" t="s">
        <v>544</v>
      </c>
    </row>
    <row r="170" spans="1:17" x14ac:dyDescent="0.25">
      <c r="B170" s="79" t="s">
        <v>347</v>
      </c>
      <c r="C170" s="168">
        <v>921.31660099999999</v>
      </c>
      <c r="D170" s="168">
        <v>32.883606999999998</v>
      </c>
      <c r="E170" s="168">
        <v>8.930375999999999</v>
      </c>
      <c r="F170" s="168">
        <v>209.63767300000001</v>
      </c>
      <c r="G170" s="168">
        <v>13.512746999999999</v>
      </c>
      <c r="H170" s="168">
        <v>0.83369100000000007</v>
      </c>
      <c r="I170" s="168">
        <v>8.7997539999999983</v>
      </c>
      <c r="J170" s="168">
        <v>225.66152600000001</v>
      </c>
      <c r="K170" s="168">
        <v>17.691302</v>
      </c>
      <c r="L170" s="168">
        <v>11.561302</v>
      </c>
      <c r="M170" s="168">
        <v>0.94386899999999996</v>
      </c>
      <c r="N170" s="168">
        <v>0</v>
      </c>
      <c r="O170" s="168">
        <v>10.662179999999999</v>
      </c>
      <c r="P170" s="167"/>
      <c r="Q170" s="79" t="s">
        <v>545</v>
      </c>
    </row>
    <row r="171" spans="1:17" x14ac:dyDescent="0.25">
      <c r="B171" s="79" t="s">
        <v>348</v>
      </c>
      <c r="C171" s="168">
        <v>909.09597599999984</v>
      </c>
      <c r="D171" s="168">
        <v>44.06088900000001</v>
      </c>
      <c r="E171" s="168">
        <v>8.0241980000000002</v>
      </c>
      <c r="F171" s="168">
        <v>178.77626800000002</v>
      </c>
      <c r="G171" s="168">
        <v>11.421130000000002</v>
      </c>
      <c r="H171" s="168">
        <v>0.99635700000000005</v>
      </c>
      <c r="I171" s="168">
        <v>4.769069</v>
      </c>
      <c r="J171" s="168">
        <v>196.83777899999998</v>
      </c>
      <c r="K171" s="168">
        <v>17.080615000000002</v>
      </c>
      <c r="L171" s="168">
        <v>9.0849110000000017</v>
      </c>
      <c r="M171" s="168">
        <v>1.5283769999999994</v>
      </c>
      <c r="N171" s="168">
        <v>0</v>
      </c>
      <c r="O171" s="168">
        <v>9.0525299999999991</v>
      </c>
      <c r="P171" s="167"/>
      <c r="Q171" s="79" t="s">
        <v>546</v>
      </c>
    </row>
    <row r="172" spans="1:17" x14ac:dyDescent="0.25">
      <c r="B172" s="79" t="s">
        <v>349</v>
      </c>
      <c r="C172" s="168">
        <v>759.46962800000017</v>
      </c>
      <c r="D172" s="168">
        <v>53.403694999999992</v>
      </c>
      <c r="E172" s="168">
        <v>10.119340999999999</v>
      </c>
      <c r="F172" s="168">
        <v>133.05324800000002</v>
      </c>
      <c r="G172" s="168">
        <v>12.528861999999997</v>
      </c>
      <c r="H172" s="168">
        <v>0.33792500000000003</v>
      </c>
      <c r="I172" s="168">
        <v>9.6161969999999997</v>
      </c>
      <c r="J172" s="168">
        <v>154.08143300000006</v>
      </c>
      <c r="K172" s="168">
        <v>16.172136999999999</v>
      </c>
      <c r="L172" s="168">
        <v>8.2481620000000007</v>
      </c>
      <c r="M172" s="168">
        <v>0.805921</v>
      </c>
      <c r="N172" s="168">
        <v>0</v>
      </c>
      <c r="O172" s="168">
        <v>8.2491009999999996</v>
      </c>
      <c r="P172" s="167"/>
      <c r="Q172" s="79" t="s">
        <v>547</v>
      </c>
    </row>
    <row r="173" spans="1:17" x14ac:dyDescent="0.25"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168"/>
      <c r="N173" s="168"/>
      <c r="O173" s="168"/>
      <c r="P173" s="167"/>
    </row>
    <row r="174" spans="1:17" x14ac:dyDescent="0.25">
      <c r="A174" s="166">
        <v>2025</v>
      </c>
      <c r="B174" s="79" t="s">
        <v>338</v>
      </c>
      <c r="C174" s="168">
        <v>704.41703299999995</v>
      </c>
      <c r="D174" s="168">
        <v>37.545557000000002</v>
      </c>
      <c r="E174" s="168">
        <v>4.7553710000000002</v>
      </c>
      <c r="F174" s="168">
        <v>193.02654800000002</v>
      </c>
      <c r="G174" s="168">
        <v>10.447308999999997</v>
      </c>
      <c r="H174" s="168">
        <v>0.54797200000000001</v>
      </c>
      <c r="I174" s="168">
        <v>6.5693040000000007</v>
      </c>
      <c r="J174" s="168">
        <v>178.00850200000002</v>
      </c>
      <c r="K174" s="168">
        <v>14.989756</v>
      </c>
      <c r="L174" s="168">
        <v>10.523340999999999</v>
      </c>
      <c r="M174" s="168">
        <v>0.75649999999999995</v>
      </c>
      <c r="N174" s="168">
        <v>0</v>
      </c>
      <c r="O174" s="168">
        <v>7.0622310000000006</v>
      </c>
      <c r="P174" s="166">
        <v>2025</v>
      </c>
      <c r="Q174" s="79" t="s">
        <v>536</v>
      </c>
    </row>
    <row r="175" spans="1:17" x14ac:dyDescent="0.25">
      <c r="B175" s="79" t="s">
        <v>339</v>
      </c>
      <c r="C175" s="168">
        <v>884.73691199999996</v>
      </c>
      <c r="D175" s="168">
        <v>57.13775099999998</v>
      </c>
      <c r="E175" s="168">
        <v>11.512681000000001</v>
      </c>
      <c r="F175" s="168">
        <v>184.71362199999999</v>
      </c>
      <c r="G175" s="168">
        <v>11.822478</v>
      </c>
      <c r="H175" s="168">
        <v>0.62601399999999996</v>
      </c>
      <c r="I175" s="168">
        <v>6.7795590000000008</v>
      </c>
      <c r="J175" s="168">
        <v>185.09278099999997</v>
      </c>
      <c r="K175" s="168">
        <v>12.182347000000002</v>
      </c>
      <c r="L175" s="168">
        <v>10.483861999999997</v>
      </c>
      <c r="M175" s="168">
        <v>1.064295</v>
      </c>
      <c r="N175" s="168">
        <v>0</v>
      </c>
      <c r="O175" s="168">
        <v>7.287274</v>
      </c>
      <c r="P175" s="167"/>
      <c r="Q175" s="79" t="s">
        <v>537</v>
      </c>
    </row>
    <row r="176" spans="1:17" x14ac:dyDescent="0.25">
      <c r="B176" s="79" t="s">
        <v>340</v>
      </c>
      <c r="C176" s="168">
        <v>823.23390399999994</v>
      </c>
      <c r="D176" s="168">
        <v>75.506816000000001</v>
      </c>
      <c r="E176" s="168">
        <v>7.8488299999999995</v>
      </c>
      <c r="F176" s="168">
        <v>193.27148700000001</v>
      </c>
      <c r="G176" s="168">
        <v>12.383012000000001</v>
      </c>
      <c r="H176" s="168">
        <v>0.59913100000000008</v>
      </c>
      <c r="I176" s="168">
        <v>5.9077760000000019</v>
      </c>
      <c r="J176" s="168">
        <v>198.90714599999998</v>
      </c>
      <c r="K176" s="168">
        <v>12.256780000000001</v>
      </c>
      <c r="L176" s="168">
        <v>10.382795999999997</v>
      </c>
      <c r="M176" s="168">
        <v>1.2831579999999998</v>
      </c>
      <c r="N176" s="168">
        <v>0</v>
      </c>
      <c r="O176" s="168">
        <v>8.1888619999999985</v>
      </c>
      <c r="P176" s="167"/>
      <c r="Q176" s="79" t="s">
        <v>538</v>
      </c>
    </row>
    <row r="177" spans="2:19" x14ac:dyDescent="0.25">
      <c r="B177" s="79" t="s">
        <v>341</v>
      </c>
      <c r="C177" s="168">
        <v>850.52455199999986</v>
      </c>
      <c r="D177" s="168">
        <v>38.79909099999999</v>
      </c>
      <c r="E177" s="168">
        <v>6.3492759999999997</v>
      </c>
      <c r="F177" s="168">
        <v>166.78158400000001</v>
      </c>
      <c r="G177" s="168">
        <v>8.6438660000000027</v>
      </c>
      <c r="H177" s="168">
        <v>0.432363</v>
      </c>
      <c r="I177" s="168">
        <v>8.981662</v>
      </c>
      <c r="J177" s="168">
        <v>176.06521399999994</v>
      </c>
      <c r="K177" s="168">
        <v>11.667623000000001</v>
      </c>
      <c r="L177" s="168">
        <v>10.152578</v>
      </c>
      <c r="M177" s="168">
        <v>1.3443489999999998</v>
      </c>
      <c r="N177" s="168">
        <v>0</v>
      </c>
      <c r="O177" s="168">
        <v>10.940583</v>
      </c>
      <c r="P177" s="167"/>
      <c r="Q177" s="79" t="s">
        <v>539</v>
      </c>
    </row>
    <row r="178" spans="2:19" x14ac:dyDescent="0.25">
      <c r="B178" s="79" t="s">
        <v>342</v>
      </c>
      <c r="C178" s="168">
        <v>964.30991600000004</v>
      </c>
      <c r="D178" s="168">
        <v>47.115781999999989</v>
      </c>
      <c r="E178" s="168">
        <v>9.9823939999999993</v>
      </c>
      <c r="F178" s="168">
        <v>202.05320600000002</v>
      </c>
      <c r="G178" s="168">
        <v>14.123819000000005</v>
      </c>
      <c r="H178" s="168">
        <v>0.90426799999999996</v>
      </c>
      <c r="I178" s="168">
        <v>5.7840360000000004</v>
      </c>
      <c r="J178" s="168">
        <v>197.83669700000002</v>
      </c>
      <c r="K178" s="168">
        <v>15.213815</v>
      </c>
      <c r="L178" s="168">
        <v>10.853894999999998</v>
      </c>
      <c r="M178" s="168">
        <v>0.84537799999999996</v>
      </c>
      <c r="N178" s="168">
        <v>0</v>
      </c>
      <c r="O178" s="168">
        <v>10.653214</v>
      </c>
      <c r="P178" s="167"/>
      <c r="Q178" s="79" t="s">
        <v>540</v>
      </c>
    </row>
    <row r="179" spans="2:19" x14ac:dyDescent="0.25">
      <c r="B179" s="79" t="s">
        <v>343</v>
      </c>
      <c r="C179" s="168">
        <v>930.52244799999994</v>
      </c>
      <c r="D179" s="168">
        <v>41.838946000000007</v>
      </c>
      <c r="E179" s="168">
        <v>14.340358999999999</v>
      </c>
      <c r="F179" s="168">
        <v>190.77848900000001</v>
      </c>
      <c r="G179" s="168">
        <v>14.015513999999992</v>
      </c>
      <c r="H179" s="168">
        <v>0.64837599999999995</v>
      </c>
      <c r="I179" s="168">
        <v>7.3329650000000006</v>
      </c>
      <c r="J179" s="168">
        <v>181.89623499999996</v>
      </c>
      <c r="K179" s="168">
        <v>14.271499</v>
      </c>
      <c r="L179" s="168">
        <v>9.9978029999999976</v>
      </c>
      <c r="M179" s="168">
        <v>1.211746</v>
      </c>
      <c r="N179" s="168">
        <v>0</v>
      </c>
      <c r="O179" s="168">
        <v>10.947219999999998</v>
      </c>
      <c r="P179" s="167"/>
      <c r="Q179" s="79" t="s">
        <v>541</v>
      </c>
      <c r="R179" s="169"/>
      <c r="S179" s="169"/>
    </row>
    <row r="180" spans="2:19" x14ac:dyDescent="0.25">
      <c r="B180" s="79" t="s">
        <v>344</v>
      </c>
      <c r="C180" s="168">
        <v>825.94922900000006</v>
      </c>
      <c r="D180" s="168">
        <v>39.504433000000006</v>
      </c>
      <c r="E180" s="168">
        <v>6.6684929999999998</v>
      </c>
      <c r="F180" s="168">
        <v>192.77879699999997</v>
      </c>
      <c r="G180" s="168">
        <v>14.180894999999996</v>
      </c>
      <c r="H180" s="168">
        <v>0.66312799999999994</v>
      </c>
      <c r="I180" s="168">
        <v>9.3260170000000002</v>
      </c>
      <c r="J180" s="168">
        <v>198.17475800000005</v>
      </c>
      <c r="K180" s="168">
        <v>16.626932</v>
      </c>
      <c r="L180" s="168">
        <v>10.740526999999997</v>
      </c>
      <c r="M180" s="168">
        <v>0.6316170000000001</v>
      </c>
      <c r="N180" s="168">
        <v>0</v>
      </c>
      <c r="O180" s="168">
        <v>11.362146000000001</v>
      </c>
      <c r="P180" s="167"/>
      <c r="Q180" s="79" t="s">
        <v>542</v>
      </c>
      <c r="R180" s="169"/>
      <c r="S180" s="169"/>
    </row>
    <row r="181" spans="2:19" x14ac:dyDescent="0.25">
      <c r="B181" s="79" t="s">
        <v>345</v>
      </c>
      <c r="C181" s="168">
        <v>480.64100400000001</v>
      </c>
      <c r="D181" s="168">
        <v>23.77320099999999</v>
      </c>
      <c r="E181" s="168">
        <v>6.4900589999999996</v>
      </c>
      <c r="F181" s="168">
        <v>149.36761300000001</v>
      </c>
      <c r="G181" s="168">
        <v>8.7329760000000007</v>
      </c>
      <c r="H181" s="168">
        <v>0.328573</v>
      </c>
      <c r="I181" s="168">
        <v>1.7605949999999999</v>
      </c>
      <c r="J181" s="168">
        <v>122.75821899999997</v>
      </c>
      <c r="K181" s="168">
        <v>11.935776000000001</v>
      </c>
      <c r="L181" s="168">
        <v>6.9368930000000004</v>
      </c>
      <c r="M181" s="168">
        <v>1.0936899999999998</v>
      </c>
      <c r="N181" s="168">
        <v>0</v>
      </c>
      <c r="O181" s="168">
        <v>11.520802999999999</v>
      </c>
      <c r="P181" s="167"/>
      <c r="Q181" s="79" t="s">
        <v>543</v>
      </c>
      <c r="R181" s="169"/>
      <c r="S181" s="169"/>
    </row>
    <row r="182" spans="2:19" x14ac:dyDescent="0.25">
      <c r="B182" s="79" t="s">
        <v>346</v>
      </c>
      <c r="C182" s="168">
        <v>910.94281599999999</v>
      </c>
      <c r="D182" s="168">
        <v>31.16985699999999</v>
      </c>
      <c r="E182" s="168">
        <v>12.840837000000001</v>
      </c>
      <c r="F182" s="168">
        <v>173.486401</v>
      </c>
      <c r="G182" s="168">
        <v>13.126135000000005</v>
      </c>
      <c r="H182" s="168">
        <v>0.55109600000000003</v>
      </c>
      <c r="I182" s="168">
        <v>6.1344130000000003</v>
      </c>
      <c r="J182" s="168">
        <v>193.06204700000001</v>
      </c>
      <c r="K182" s="168">
        <v>15.112611000000001</v>
      </c>
      <c r="L182" s="168">
        <v>9.6908670000000008</v>
      </c>
      <c r="M182" s="168">
        <v>0.48705099999999985</v>
      </c>
      <c r="N182" s="168">
        <v>0</v>
      </c>
      <c r="O182" s="168">
        <v>12.093951000000001</v>
      </c>
      <c r="P182" s="167"/>
      <c r="Q182" s="79" t="s">
        <v>544</v>
      </c>
      <c r="R182" s="169"/>
      <c r="S182" s="169"/>
    </row>
    <row r="183" spans="2:19" x14ac:dyDescent="0.25">
      <c r="B183" s="79" t="s">
        <v>347</v>
      </c>
      <c r="C183" s="168">
        <v>825.10717800000009</v>
      </c>
      <c r="D183" s="168">
        <v>45.767267000000004</v>
      </c>
      <c r="E183" s="168">
        <v>8.5328140000000001</v>
      </c>
      <c r="F183" s="168">
        <v>174.41984699999995</v>
      </c>
      <c r="G183" s="168">
        <v>14.207701000000004</v>
      </c>
      <c r="H183" s="168">
        <v>0.60619800000000001</v>
      </c>
      <c r="I183" s="168">
        <v>7.7442519999999995</v>
      </c>
      <c r="J183" s="168">
        <v>206.09938999999997</v>
      </c>
      <c r="K183" s="168">
        <v>16.542746000000001</v>
      </c>
      <c r="L183" s="168">
        <v>10.836275000000001</v>
      </c>
      <c r="M183" s="168">
        <v>6.3920119999999976</v>
      </c>
      <c r="N183" s="168">
        <v>0</v>
      </c>
      <c r="O183" s="168">
        <v>11.757387999999999</v>
      </c>
      <c r="P183" s="167"/>
      <c r="Q183" s="79" t="s">
        <v>545</v>
      </c>
      <c r="R183" s="169"/>
      <c r="S183" s="169"/>
    </row>
    <row r="184" spans="2:19" x14ac:dyDescent="0.25">
      <c r="B184" s="79" t="s">
        <v>348</v>
      </c>
      <c r="C184" s="168">
        <v>1001.0394840000001</v>
      </c>
      <c r="D184" s="168">
        <v>47.700464999999994</v>
      </c>
      <c r="E184" s="168">
        <v>12.421302000000001</v>
      </c>
      <c r="F184" s="168">
        <v>172.82834799999995</v>
      </c>
      <c r="G184" s="168">
        <v>13.119066999999998</v>
      </c>
      <c r="H184" s="168">
        <v>0.49472099999999997</v>
      </c>
      <c r="I184" s="168">
        <v>8.2719749999999994</v>
      </c>
      <c r="J184" s="168">
        <v>187.69252900000004</v>
      </c>
      <c r="K184" s="168">
        <v>14.466007999999999</v>
      </c>
      <c r="L184" s="168">
        <v>9.8512729999999991</v>
      </c>
      <c r="M184" s="168">
        <v>0.92218599999999995</v>
      </c>
      <c r="N184" s="168">
        <v>0</v>
      </c>
      <c r="O184" s="168">
        <v>8.7279790000000013</v>
      </c>
      <c r="P184" s="167"/>
      <c r="Q184" s="79" t="s">
        <v>546</v>
      </c>
      <c r="R184" s="169"/>
      <c r="S184" s="169"/>
    </row>
    <row r="185" spans="2:19" x14ac:dyDescent="0.25">
      <c r="B185" s="79" t="s">
        <v>349</v>
      </c>
      <c r="C185" s="168"/>
      <c r="D185" s="168"/>
      <c r="E185" s="168"/>
      <c r="F185" s="168"/>
      <c r="G185" s="168"/>
      <c r="H185" s="168"/>
      <c r="I185" s="168"/>
      <c r="J185" s="168"/>
      <c r="K185" s="168"/>
      <c r="L185" s="168"/>
      <c r="M185" s="168"/>
      <c r="N185" s="168"/>
      <c r="O185" s="168"/>
      <c r="P185" s="167"/>
      <c r="Q185" s="79" t="s">
        <v>547</v>
      </c>
      <c r="R185" s="169"/>
      <c r="S185" s="169"/>
    </row>
    <row r="186" spans="2:19" x14ac:dyDescent="0.25">
      <c r="C186" s="168"/>
      <c r="D186" s="168"/>
      <c r="E186" s="168"/>
      <c r="F186" s="168"/>
      <c r="G186" s="168"/>
      <c r="H186" s="168"/>
      <c r="I186" s="168"/>
      <c r="J186" s="168"/>
      <c r="K186" s="168"/>
      <c r="L186" s="168"/>
      <c r="M186" s="168"/>
      <c r="N186" s="168"/>
      <c r="O186" s="168"/>
    </row>
    <row r="187" spans="2:19" x14ac:dyDescent="0.25">
      <c r="C187" s="168"/>
      <c r="D187" s="168"/>
      <c r="E187" s="168"/>
      <c r="F187" s="168"/>
      <c r="G187" s="168"/>
      <c r="H187" s="168"/>
      <c r="I187" s="168"/>
      <c r="J187" s="168"/>
      <c r="K187" s="168"/>
      <c r="L187" s="168"/>
      <c r="M187" s="168"/>
      <c r="N187" s="168"/>
      <c r="O187" s="168"/>
    </row>
    <row r="188" spans="2:19" x14ac:dyDescent="0.25">
      <c r="C188" s="168"/>
      <c r="D188" s="168"/>
      <c r="E188" s="168"/>
      <c r="F188" s="168"/>
      <c r="G188" s="168"/>
      <c r="H188" s="168"/>
      <c r="I188" s="168"/>
      <c r="J188" s="168"/>
      <c r="K188" s="168"/>
      <c r="L188" s="168"/>
      <c r="M188" s="168"/>
      <c r="N188" s="168"/>
      <c r="O188" s="168"/>
    </row>
  </sheetData>
  <mergeCells count="37">
    <mergeCell ref="A158:Q158"/>
    <mergeCell ref="A159:A160"/>
    <mergeCell ref="B159:B160"/>
    <mergeCell ref="C159:O159"/>
    <mergeCell ref="P159:P160"/>
    <mergeCell ref="Q159:Q160"/>
    <mergeCell ref="A127:U127"/>
    <mergeCell ref="A128:A129"/>
    <mergeCell ref="B128:B129"/>
    <mergeCell ref="C128:S128"/>
    <mergeCell ref="T128:T129"/>
    <mergeCell ref="U128:U129"/>
    <mergeCell ref="A96:U96"/>
    <mergeCell ref="A97:A98"/>
    <mergeCell ref="B97:B98"/>
    <mergeCell ref="C97:S97"/>
    <mergeCell ref="T97:T98"/>
    <mergeCell ref="U97:U98"/>
    <mergeCell ref="A65:U65"/>
    <mergeCell ref="A66:A67"/>
    <mergeCell ref="B66:B67"/>
    <mergeCell ref="C66:S66"/>
    <mergeCell ref="T66:T67"/>
    <mergeCell ref="U66:U67"/>
    <mergeCell ref="A34:U34"/>
    <mergeCell ref="A35:A36"/>
    <mergeCell ref="B35:B36"/>
    <mergeCell ref="C35:S35"/>
    <mergeCell ref="T35:T36"/>
    <mergeCell ref="U35:U36"/>
    <mergeCell ref="A2:U2"/>
    <mergeCell ref="A3:U3"/>
    <mergeCell ref="A4:A5"/>
    <mergeCell ref="B4:B5"/>
    <mergeCell ref="C4:S4"/>
    <mergeCell ref="T4:T5"/>
    <mergeCell ref="U4:U5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42.5546875" style="7" customWidth="1"/>
    <col min="2" max="2" width="12.33203125" style="7" customWidth="1"/>
    <col min="3" max="3" width="9.33203125" style="7" customWidth="1"/>
    <col min="4" max="4" width="12.33203125" style="7" customWidth="1"/>
    <col min="5" max="5" width="9.33203125" style="7" customWidth="1"/>
    <col min="6" max="6" width="11.6640625" style="7" customWidth="1"/>
    <col min="7" max="7" width="12.33203125" style="7" customWidth="1"/>
    <col min="8" max="8" width="9.33203125" style="7" customWidth="1"/>
    <col min="9" max="9" width="12.33203125" style="7" customWidth="1"/>
    <col min="10" max="10" width="9.33203125" style="7" customWidth="1"/>
    <col min="11" max="11" width="11.6640625" style="7" customWidth="1"/>
    <col min="12" max="12" width="2" style="7" customWidth="1"/>
    <col min="13" max="13" width="40.44140625" style="7" customWidth="1"/>
    <col min="14" max="16384" width="9.109375" style="7"/>
  </cols>
  <sheetData>
    <row r="1" spans="1:13" hidden="1" x14ac:dyDescent="0.3"/>
    <row r="2" spans="1:13" ht="25.5" customHeight="1" x14ac:dyDescent="0.3">
      <c r="A2" s="251" t="s">
        <v>677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</row>
    <row r="3" spans="1:13" x14ac:dyDescent="0.3">
      <c r="A3" s="122" t="s">
        <v>722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4" t="s">
        <v>723</v>
      </c>
    </row>
    <row r="4" spans="1:13" ht="26.25" customHeight="1" x14ac:dyDescent="0.3">
      <c r="A4" s="252" t="s">
        <v>307</v>
      </c>
      <c r="B4" s="255" t="s">
        <v>678</v>
      </c>
      <c r="C4" s="256"/>
      <c r="D4" s="256"/>
      <c r="E4" s="256"/>
      <c r="F4" s="257"/>
      <c r="G4" s="255" t="s">
        <v>679</v>
      </c>
      <c r="H4" s="256"/>
      <c r="I4" s="256"/>
      <c r="J4" s="256"/>
      <c r="K4" s="257"/>
      <c r="L4" s="125"/>
      <c r="M4" s="248" t="s">
        <v>595</v>
      </c>
    </row>
    <row r="5" spans="1:13" ht="56.25" customHeight="1" x14ac:dyDescent="0.3">
      <c r="A5" s="253"/>
      <c r="B5" s="258">
        <v>2024</v>
      </c>
      <c r="C5" s="259"/>
      <c r="D5" s="258">
        <v>2025</v>
      </c>
      <c r="E5" s="259"/>
      <c r="F5" s="126" t="s">
        <v>680</v>
      </c>
      <c r="G5" s="258">
        <v>2024</v>
      </c>
      <c r="H5" s="259"/>
      <c r="I5" s="258">
        <v>2025</v>
      </c>
      <c r="J5" s="259"/>
      <c r="K5" s="126" t="s">
        <v>680</v>
      </c>
      <c r="L5" s="127"/>
      <c r="M5" s="249"/>
    </row>
    <row r="6" spans="1:13" ht="24" customHeight="1" x14ac:dyDescent="0.3">
      <c r="A6" s="254"/>
      <c r="B6" s="126" t="s">
        <v>681</v>
      </c>
      <c r="C6" s="128" t="s">
        <v>295</v>
      </c>
      <c r="D6" s="126" t="s">
        <v>681</v>
      </c>
      <c r="E6" s="129" t="s">
        <v>295</v>
      </c>
      <c r="F6" s="130"/>
      <c r="G6" s="126" t="s">
        <v>681</v>
      </c>
      <c r="H6" s="128" t="s">
        <v>295</v>
      </c>
      <c r="I6" s="126" t="s">
        <v>681</v>
      </c>
      <c r="J6" s="260" t="s">
        <v>295</v>
      </c>
      <c r="K6" s="261"/>
      <c r="L6" s="131"/>
      <c r="M6" s="250"/>
    </row>
    <row r="7" spans="1:13" x14ac:dyDescent="0.3">
      <c r="A7" s="132" t="s">
        <v>296</v>
      </c>
      <c r="B7" s="133">
        <f>SUM(B9:B25)</f>
        <v>98536.600609000001</v>
      </c>
      <c r="C7" s="133">
        <f>SUM(C9:C25)</f>
        <v>100</v>
      </c>
      <c r="D7" s="133">
        <f>SUM(D9:D25)</f>
        <v>102784.62306699999</v>
      </c>
      <c r="E7" s="133">
        <f>SUM(E9:E25)</f>
        <v>100.00000000000001</v>
      </c>
      <c r="F7" s="133">
        <f>D7/B7*100-100</f>
        <v>4.3111112335369057</v>
      </c>
      <c r="G7" s="133">
        <f>SUM(G9:G25)</f>
        <v>73249.474245999983</v>
      </c>
      <c r="H7" s="133">
        <f>SUM(H9:H25)</f>
        <v>100.00000000000004</v>
      </c>
      <c r="I7" s="133">
        <f>SUM(I9:I25)</f>
        <v>73705.131855000014</v>
      </c>
      <c r="J7" s="133">
        <f>SUM(J9:J25)</f>
        <v>99.999999999999986</v>
      </c>
      <c r="K7" s="133">
        <f>I7/G7*100-100</f>
        <v>0.62206263415592389</v>
      </c>
      <c r="L7" s="133"/>
      <c r="M7" s="132" t="s">
        <v>296</v>
      </c>
    </row>
    <row r="8" spans="1:13" x14ac:dyDescent="0.3">
      <c r="M8" s="134"/>
    </row>
    <row r="9" spans="1:13" x14ac:dyDescent="0.3">
      <c r="A9" s="135" t="s">
        <v>297</v>
      </c>
      <c r="B9" s="42">
        <v>10228.228447999998</v>
      </c>
      <c r="C9" s="42">
        <f t="shared" ref="C9:C25" si="0">B9/$B$7*100</f>
        <v>10.380131225133605</v>
      </c>
      <c r="D9" s="42">
        <v>11106.376565999999</v>
      </c>
      <c r="E9" s="42">
        <f>D9/$D$7*100</f>
        <v>10.805484550700085</v>
      </c>
      <c r="F9" s="42">
        <f>D9/B9*100-100</f>
        <v>8.5855348505802169</v>
      </c>
      <c r="G9" s="42">
        <v>6012.193905000001</v>
      </c>
      <c r="H9" s="42">
        <f>G9/$G$7*100</f>
        <v>8.2078321611002085</v>
      </c>
      <c r="I9" s="42">
        <v>5861.4302429999998</v>
      </c>
      <c r="J9" s="42">
        <f>I9/$I$7*100</f>
        <v>7.9525402037556647</v>
      </c>
      <c r="K9" s="42">
        <f>I9/G9*100-100</f>
        <v>-2.5076313968286854</v>
      </c>
      <c r="L9" s="42"/>
      <c r="M9" s="135" t="s">
        <v>596</v>
      </c>
    </row>
    <row r="10" spans="1:13" x14ac:dyDescent="0.3">
      <c r="A10" s="135" t="s">
        <v>298</v>
      </c>
      <c r="B10" s="42">
        <v>4700.8529430000008</v>
      </c>
      <c r="C10" s="42">
        <f t="shared" si="0"/>
        <v>4.770666852668592</v>
      </c>
      <c r="D10" s="42">
        <v>5018.9497290000008</v>
      </c>
      <c r="E10" s="42">
        <f t="shared" ref="E10:E25" si="1">D10/$D$7*100</f>
        <v>4.8829772190032807</v>
      </c>
      <c r="F10" s="42">
        <f t="shared" ref="F10:F25" si="2">D10/B10*100-100</f>
        <v>6.7667887053066664</v>
      </c>
      <c r="G10" s="42">
        <v>3798.5031269999999</v>
      </c>
      <c r="H10" s="42">
        <f t="shared" ref="H10:H25" si="3">G10/$G$7*100</f>
        <v>5.1857070185147833</v>
      </c>
      <c r="I10" s="42">
        <v>3835.4063459999998</v>
      </c>
      <c r="J10" s="42">
        <f t="shared" ref="J10:J25" si="4">I10/$I$7*100</f>
        <v>5.2037168233351627</v>
      </c>
      <c r="K10" s="42">
        <f t="shared" ref="K10:K25" si="5">I10/G10*100-100</f>
        <v>0.97152003739813608</v>
      </c>
      <c r="L10" s="42"/>
      <c r="M10" s="135" t="s">
        <v>597</v>
      </c>
    </row>
    <row r="11" spans="1:13" x14ac:dyDescent="0.3">
      <c r="A11" s="135" t="s">
        <v>299</v>
      </c>
      <c r="B11" s="42">
        <v>10450.125749000001</v>
      </c>
      <c r="C11" s="42">
        <f t="shared" si="0"/>
        <v>10.605323995767641</v>
      </c>
      <c r="D11" s="42">
        <v>8942.5831529999996</v>
      </c>
      <c r="E11" s="42">
        <f t="shared" si="1"/>
        <v>8.7003122511533562</v>
      </c>
      <c r="F11" s="42">
        <f t="shared" si="2"/>
        <v>-14.426071343153566</v>
      </c>
      <c r="G11" s="42">
        <v>5152.5251120000003</v>
      </c>
      <c r="H11" s="42">
        <f t="shared" si="3"/>
        <v>7.0342144637050001</v>
      </c>
      <c r="I11" s="42">
        <v>3780.1051819999998</v>
      </c>
      <c r="J11" s="42">
        <f t="shared" si="4"/>
        <v>5.1286865471411067</v>
      </c>
      <c r="K11" s="42">
        <f t="shared" si="5"/>
        <v>-26.635870765650338</v>
      </c>
      <c r="L11" s="42"/>
      <c r="M11" s="135" t="s">
        <v>598</v>
      </c>
    </row>
    <row r="12" spans="1:13" x14ac:dyDescent="0.3">
      <c r="A12" s="135" t="s">
        <v>300</v>
      </c>
      <c r="B12" s="42">
        <v>11981.430006999997</v>
      </c>
      <c r="C12" s="42">
        <f t="shared" si="0"/>
        <v>12.159370155809549</v>
      </c>
      <c r="D12" s="42">
        <v>14128.090065</v>
      </c>
      <c r="E12" s="42">
        <f t="shared" si="1"/>
        <v>13.745334315027479</v>
      </c>
      <c r="F12" s="42">
        <f t="shared" si="2"/>
        <v>17.916559682323779</v>
      </c>
      <c r="G12" s="42">
        <v>5560.0607900000023</v>
      </c>
      <c r="H12" s="42">
        <f t="shared" si="3"/>
        <v>7.5905811573843849</v>
      </c>
      <c r="I12" s="42">
        <v>7002.5689109999994</v>
      </c>
      <c r="J12" s="42">
        <f t="shared" si="4"/>
        <v>9.5007887982293298</v>
      </c>
      <c r="K12" s="42">
        <f t="shared" si="5"/>
        <v>25.944107006786822</v>
      </c>
      <c r="L12" s="42"/>
      <c r="M12" s="135" t="s">
        <v>599</v>
      </c>
    </row>
    <row r="13" spans="1:13" x14ac:dyDescent="0.3">
      <c r="A13" s="135" t="s">
        <v>357</v>
      </c>
      <c r="B13" s="42">
        <v>5518.476181</v>
      </c>
      <c r="C13" s="42">
        <f t="shared" si="0"/>
        <v>5.6004328816839264</v>
      </c>
      <c r="D13" s="42">
        <v>5628.9240369999989</v>
      </c>
      <c r="E13" s="42">
        <f t="shared" si="1"/>
        <v>5.4764262095224048</v>
      </c>
      <c r="F13" s="42">
        <f t="shared" si="2"/>
        <v>2.0014194567019814</v>
      </c>
      <c r="G13" s="42">
        <v>5074.5410570000004</v>
      </c>
      <c r="H13" s="42">
        <f t="shared" si="3"/>
        <v>6.9277508258390146</v>
      </c>
      <c r="I13" s="42">
        <v>4980.1597540000002</v>
      </c>
      <c r="J13" s="42">
        <f t="shared" si="4"/>
        <v>6.7568697438835885</v>
      </c>
      <c r="K13" s="42">
        <f t="shared" si="5"/>
        <v>-1.8598983029175997</v>
      </c>
      <c r="L13" s="42"/>
      <c r="M13" s="135" t="s">
        <v>600</v>
      </c>
    </row>
    <row r="14" spans="1:13" x14ac:dyDescent="0.3">
      <c r="A14" s="135" t="s">
        <v>358</v>
      </c>
      <c r="B14" s="42">
        <v>862.04619600000001</v>
      </c>
      <c r="C14" s="42">
        <f t="shared" si="0"/>
        <v>0.87484872694224403</v>
      </c>
      <c r="D14" s="42">
        <v>872.00966299999993</v>
      </c>
      <c r="E14" s="42">
        <f t="shared" si="1"/>
        <v>0.84838532941992872</v>
      </c>
      <c r="F14" s="42">
        <f t="shared" si="2"/>
        <v>1.1557926995364767</v>
      </c>
      <c r="G14" s="42">
        <v>424.68497400000001</v>
      </c>
      <c r="H14" s="42">
        <f t="shared" si="3"/>
        <v>0.57977886991208172</v>
      </c>
      <c r="I14" s="42">
        <v>418.30928100000006</v>
      </c>
      <c r="J14" s="42">
        <f t="shared" si="4"/>
        <v>0.56754430861468264</v>
      </c>
      <c r="K14" s="42">
        <f t="shared" si="5"/>
        <v>-1.5012758610103276</v>
      </c>
      <c r="L14" s="42"/>
      <c r="M14" s="135" t="s">
        <v>601</v>
      </c>
    </row>
    <row r="15" spans="1:13" x14ac:dyDescent="0.3">
      <c r="A15" s="135" t="s">
        <v>359</v>
      </c>
      <c r="B15" s="42">
        <v>1272.378643</v>
      </c>
      <c r="C15" s="42">
        <f t="shared" si="0"/>
        <v>1.2912751557656084</v>
      </c>
      <c r="D15" s="42">
        <v>1275.991726</v>
      </c>
      <c r="E15" s="42">
        <f t="shared" si="1"/>
        <v>1.2414227808844975</v>
      </c>
      <c r="F15" s="42">
        <f t="shared" si="2"/>
        <v>0.28396287692169153</v>
      </c>
      <c r="G15" s="42">
        <v>1871.8794150000001</v>
      </c>
      <c r="H15" s="42">
        <f t="shared" si="3"/>
        <v>2.5554851202255828</v>
      </c>
      <c r="I15" s="42">
        <v>1864.6884489999998</v>
      </c>
      <c r="J15" s="42">
        <f t="shared" si="4"/>
        <v>2.5299302803886143</v>
      </c>
      <c r="K15" s="42">
        <f t="shared" si="5"/>
        <v>-0.38415754467818886</v>
      </c>
      <c r="L15" s="42"/>
      <c r="M15" s="135" t="s">
        <v>602</v>
      </c>
    </row>
    <row r="16" spans="1:13" x14ac:dyDescent="0.3">
      <c r="A16" s="135" t="s">
        <v>360</v>
      </c>
      <c r="B16" s="42">
        <v>1554.1266089999999</v>
      </c>
      <c r="C16" s="42">
        <f t="shared" si="0"/>
        <v>1.5772074532658997</v>
      </c>
      <c r="D16" s="42">
        <v>1615.2676820000001</v>
      </c>
      <c r="E16" s="42">
        <f t="shared" si="1"/>
        <v>1.5715071319054121</v>
      </c>
      <c r="F16" s="42">
        <f t="shared" si="2"/>
        <v>3.9341114582254875</v>
      </c>
      <c r="G16" s="42">
        <v>3100.6035910000001</v>
      </c>
      <c r="H16" s="42">
        <f t="shared" si="3"/>
        <v>4.2329363083030165</v>
      </c>
      <c r="I16" s="42">
        <v>2900.6914119999997</v>
      </c>
      <c r="J16" s="42">
        <f t="shared" si="4"/>
        <v>3.9355352049386809</v>
      </c>
      <c r="K16" s="42">
        <f t="shared" si="5"/>
        <v>-6.4475245910273031</v>
      </c>
      <c r="L16" s="42"/>
      <c r="M16" s="135" t="s">
        <v>603</v>
      </c>
    </row>
    <row r="17" spans="1:13" x14ac:dyDescent="0.3">
      <c r="A17" s="135" t="s">
        <v>301</v>
      </c>
      <c r="B17" s="42">
        <v>2033.5931100000003</v>
      </c>
      <c r="C17" s="42">
        <f t="shared" si="0"/>
        <v>2.0637946686119584</v>
      </c>
      <c r="D17" s="42">
        <v>1997.5801589999999</v>
      </c>
      <c r="E17" s="42">
        <f t="shared" si="1"/>
        <v>1.9434620660114503</v>
      </c>
      <c r="F17" s="42">
        <f t="shared" si="2"/>
        <v>-1.7709024889448273</v>
      </c>
      <c r="G17" s="42">
        <v>2193.6723669999997</v>
      </c>
      <c r="H17" s="42">
        <f t="shared" si="3"/>
        <v>2.994796057692922</v>
      </c>
      <c r="I17" s="42">
        <v>2175.4861999999998</v>
      </c>
      <c r="J17" s="42">
        <f t="shared" si="4"/>
        <v>2.9516075003838678</v>
      </c>
      <c r="K17" s="42">
        <f t="shared" si="5"/>
        <v>-0.82902840340149453</v>
      </c>
      <c r="L17" s="42"/>
      <c r="M17" s="135" t="s">
        <v>604</v>
      </c>
    </row>
    <row r="18" spans="1:13" x14ac:dyDescent="0.3">
      <c r="A18" s="135" t="s">
        <v>302</v>
      </c>
      <c r="B18" s="42">
        <v>2732.1445990000002</v>
      </c>
      <c r="C18" s="42">
        <f t="shared" si="0"/>
        <v>2.7727205750088109</v>
      </c>
      <c r="D18" s="42">
        <v>2912.665962</v>
      </c>
      <c r="E18" s="42">
        <f t="shared" si="1"/>
        <v>2.8337565241654712</v>
      </c>
      <c r="F18" s="42">
        <f t="shared" si="2"/>
        <v>6.6073136489947331</v>
      </c>
      <c r="G18" s="42">
        <v>2937.4309619999999</v>
      </c>
      <c r="H18" s="42">
        <f t="shared" si="3"/>
        <v>4.0101734411566881</v>
      </c>
      <c r="I18" s="42">
        <v>2923.185763</v>
      </c>
      <c r="J18" s="42">
        <f t="shared" si="4"/>
        <v>3.9660545872854258</v>
      </c>
      <c r="K18" s="42">
        <f t="shared" si="5"/>
        <v>-0.48495434222225242</v>
      </c>
      <c r="L18" s="42"/>
      <c r="M18" s="135" t="s">
        <v>605</v>
      </c>
    </row>
    <row r="19" spans="1:13" x14ac:dyDescent="0.3">
      <c r="A19" s="135" t="s">
        <v>303</v>
      </c>
      <c r="B19" s="42">
        <v>907.74695699999995</v>
      </c>
      <c r="C19" s="42">
        <f t="shared" si="0"/>
        <v>0.92122820494082414</v>
      </c>
      <c r="D19" s="42">
        <v>981.33249999999998</v>
      </c>
      <c r="E19" s="42">
        <f t="shared" si="1"/>
        <v>0.95474641120230597</v>
      </c>
      <c r="F19" s="42">
        <f t="shared" si="2"/>
        <v>8.1063937953801428</v>
      </c>
      <c r="G19" s="42">
        <v>1654.7314920000003</v>
      </c>
      <c r="H19" s="42">
        <f t="shared" si="3"/>
        <v>2.2590353159980014</v>
      </c>
      <c r="I19" s="42">
        <v>1666.8882639999999</v>
      </c>
      <c r="J19" s="42">
        <f t="shared" si="4"/>
        <v>2.2615633702131714</v>
      </c>
      <c r="K19" s="42">
        <f t="shared" si="5"/>
        <v>0.73466734988565463</v>
      </c>
      <c r="L19" s="42"/>
      <c r="M19" s="135" t="s">
        <v>606</v>
      </c>
    </row>
    <row r="20" spans="1:13" x14ac:dyDescent="0.3">
      <c r="A20" s="135" t="s">
        <v>361</v>
      </c>
      <c r="B20" s="42">
        <v>1502.004739</v>
      </c>
      <c r="C20" s="42">
        <f t="shared" si="0"/>
        <v>1.5243115042704365</v>
      </c>
      <c r="D20" s="42">
        <v>1521.7171000000001</v>
      </c>
      <c r="E20" s="42">
        <f t="shared" si="1"/>
        <v>1.4804910059436334</v>
      </c>
      <c r="F20" s="42">
        <f t="shared" si="2"/>
        <v>1.3124033825035752</v>
      </c>
      <c r="G20" s="42">
        <v>2993.9738670000002</v>
      </c>
      <c r="H20" s="42">
        <f t="shared" si="3"/>
        <v>4.0873656743870699</v>
      </c>
      <c r="I20" s="42">
        <v>3026.3003169999997</v>
      </c>
      <c r="J20" s="42">
        <f t="shared" si="4"/>
        <v>4.1059560451687886</v>
      </c>
      <c r="K20" s="42">
        <f t="shared" si="5"/>
        <v>1.0797171730958013</v>
      </c>
      <c r="L20" s="42"/>
      <c r="M20" s="135" t="s">
        <v>607</v>
      </c>
    </row>
    <row r="21" spans="1:13" x14ac:dyDescent="0.3">
      <c r="A21" s="135" t="s">
        <v>304</v>
      </c>
      <c r="B21" s="42">
        <v>8089.7378190000027</v>
      </c>
      <c r="C21" s="42">
        <f t="shared" si="0"/>
        <v>8.2098811700442553</v>
      </c>
      <c r="D21" s="42">
        <v>8215.3850290000009</v>
      </c>
      <c r="E21" s="42">
        <f t="shared" si="1"/>
        <v>7.9928152517958013</v>
      </c>
      <c r="F21" s="42">
        <f t="shared" si="2"/>
        <v>1.5531678876526342</v>
      </c>
      <c r="G21" s="42">
        <v>6032.4449369999993</v>
      </c>
      <c r="H21" s="42">
        <f t="shared" si="3"/>
        <v>8.2354788196031592</v>
      </c>
      <c r="I21" s="42">
        <v>5755.2762219999995</v>
      </c>
      <c r="J21" s="42">
        <f t="shared" si="4"/>
        <v>7.8085149258295141</v>
      </c>
      <c r="K21" s="42">
        <f t="shared" si="5"/>
        <v>-4.5946331528031976</v>
      </c>
      <c r="L21" s="42"/>
      <c r="M21" s="135" t="s">
        <v>608</v>
      </c>
    </row>
    <row r="22" spans="1:13" x14ac:dyDescent="0.3">
      <c r="A22" s="135" t="s">
        <v>362</v>
      </c>
      <c r="B22" s="42">
        <v>18210.601576000001</v>
      </c>
      <c r="C22" s="42">
        <f t="shared" si="0"/>
        <v>18.481053195919472</v>
      </c>
      <c r="D22" s="42">
        <v>18296.326788999999</v>
      </c>
      <c r="E22" s="42">
        <f t="shared" si="1"/>
        <v>17.800645897269639</v>
      </c>
      <c r="F22" s="42">
        <f t="shared" si="2"/>
        <v>0.47074344382436095</v>
      </c>
      <c r="G22" s="42">
        <v>10811.506059999998</v>
      </c>
      <c r="H22" s="42">
        <f t="shared" si="3"/>
        <v>14.7598411746831</v>
      </c>
      <c r="I22" s="42">
        <v>11449.491934000001</v>
      </c>
      <c r="J22" s="42">
        <f t="shared" si="4"/>
        <v>15.534185538836793</v>
      </c>
      <c r="K22" s="42">
        <f t="shared" si="5"/>
        <v>5.9009898385979653</v>
      </c>
      <c r="L22" s="42"/>
      <c r="M22" s="135" t="s">
        <v>609</v>
      </c>
    </row>
    <row r="23" spans="1:13" x14ac:dyDescent="0.3">
      <c r="A23" s="135" t="s">
        <v>363</v>
      </c>
      <c r="B23" s="42">
        <v>12751.151852999999</v>
      </c>
      <c r="C23" s="42">
        <f t="shared" si="0"/>
        <v>12.940523393533176</v>
      </c>
      <c r="D23" s="42">
        <v>13923.47762</v>
      </c>
      <c r="E23" s="42">
        <f t="shared" si="1"/>
        <v>13.546265194672166</v>
      </c>
      <c r="F23" s="42">
        <f t="shared" si="2"/>
        <v>9.1938813098220891</v>
      </c>
      <c r="G23" s="42">
        <v>9358.8853830000007</v>
      </c>
      <c r="H23" s="42">
        <f t="shared" si="3"/>
        <v>12.776727040482577</v>
      </c>
      <c r="I23" s="42">
        <v>9792.3037190000014</v>
      </c>
      <c r="J23" s="42">
        <f t="shared" si="4"/>
        <v>13.285782784113845</v>
      </c>
      <c r="K23" s="42">
        <f t="shared" si="5"/>
        <v>4.6310892618397332</v>
      </c>
      <c r="L23" s="42"/>
      <c r="M23" s="135" t="s">
        <v>610</v>
      </c>
    </row>
    <row r="24" spans="1:13" x14ac:dyDescent="0.3">
      <c r="A24" s="135" t="s">
        <v>325</v>
      </c>
      <c r="B24" s="42">
        <v>2434.103028</v>
      </c>
      <c r="C24" s="42">
        <f t="shared" si="0"/>
        <v>2.4702526908338234</v>
      </c>
      <c r="D24" s="42">
        <v>2670.991837</v>
      </c>
      <c r="E24" s="42">
        <f t="shared" si="1"/>
        <v>2.5986297923755757</v>
      </c>
      <c r="F24" s="42">
        <f t="shared" si="2"/>
        <v>9.7320781526097448</v>
      </c>
      <c r="G24" s="42">
        <v>2298.4777869999998</v>
      </c>
      <c r="H24" s="42">
        <f t="shared" si="3"/>
        <v>3.1378761563268363</v>
      </c>
      <c r="I24" s="42">
        <v>2134.7105539999993</v>
      </c>
      <c r="J24" s="42">
        <f t="shared" si="4"/>
        <v>2.8962848315631695</v>
      </c>
      <c r="K24" s="42">
        <f t="shared" si="5"/>
        <v>-7.1250300492897765</v>
      </c>
      <c r="L24" s="42"/>
      <c r="M24" s="135" t="s">
        <v>611</v>
      </c>
    </row>
    <row r="25" spans="1:13" x14ac:dyDescent="0.3">
      <c r="A25" s="135" t="s">
        <v>305</v>
      </c>
      <c r="B25" s="42">
        <v>3307.8521520000013</v>
      </c>
      <c r="C25" s="42">
        <f t="shared" si="0"/>
        <v>3.3569781498001801</v>
      </c>
      <c r="D25" s="42">
        <v>3676.95345</v>
      </c>
      <c r="E25" s="42">
        <f t="shared" si="1"/>
        <v>3.5773380689475149</v>
      </c>
      <c r="F25" s="42">
        <f t="shared" si="2"/>
        <v>11.158337224256897</v>
      </c>
      <c r="G25" s="42">
        <v>3973.3594199999998</v>
      </c>
      <c r="H25" s="42">
        <f t="shared" si="3"/>
        <v>5.4244203946856011</v>
      </c>
      <c r="I25" s="42">
        <v>4138.1293039999991</v>
      </c>
      <c r="J25" s="42">
        <f t="shared" si="4"/>
        <v>5.6144385063185753</v>
      </c>
      <c r="K25" s="42">
        <f t="shared" si="5"/>
        <v>4.1468658277080692</v>
      </c>
      <c r="L25" s="42"/>
      <c r="M25" s="135" t="s">
        <v>612</v>
      </c>
    </row>
    <row r="27" spans="1:13" x14ac:dyDescent="0.3">
      <c r="A27" s="136"/>
    </row>
    <row r="28" spans="1:13" x14ac:dyDescent="0.3">
      <c r="A28" s="136" t="s">
        <v>364</v>
      </c>
    </row>
    <row r="32" spans="1:13" x14ac:dyDescent="0.3">
      <c r="A32" s="197"/>
      <c r="B32" s="197"/>
    </row>
    <row r="34" spans="1:3" x14ac:dyDescent="0.3">
      <c r="A34" s="197"/>
      <c r="B34" s="197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47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37.88671875" style="7" customWidth="1"/>
    <col min="2" max="2" width="12.88671875" style="161" customWidth="1"/>
    <col min="3" max="3" width="6.88671875" style="42" customWidth="1"/>
    <col min="4" max="4" width="12.88671875" style="7" customWidth="1"/>
    <col min="5" max="5" width="6.88671875" style="42" customWidth="1"/>
    <col min="6" max="6" width="12.88671875" style="7" customWidth="1"/>
    <col min="7" max="7" width="6.88671875" style="42" customWidth="1"/>
    <col min="8" max="8" width="12.88671875" style="7" customWidth="1"/>
    <col min="9" max="9" width="6.88671875" style="42" customWidth="1"/>
    <col min="10" max="11" width="10.6640625" style="7" customWidth="1"/>
    <col min="12" max="12" width="2.5546875" style="7" customWidth="1"/>
    <col min="13" max="13" width="37.88671875" style="136" customWidth="1"/>
    <col min="14" max="14" width="3.6640625" style="7" customWidth="1"/>
    <col min="15" max="16384" width="9.109375" style="7"/>
  </cols>
  <sheetData>
    <row r="1" spans="1:15" s="137" customFormat="1" ht="10.199999999999999" hidden="1" x14ac:dyDescent="0.2">
      <c r="B1" s="124"/>
      <c r="C1" s="138"/>
      <c r="E1" s="138"/>
      <c r="G1" s="138"/>
      <c r="I1" s="138"/>
    </row>
    <row r="2" spans="1:15" s="137" customFormat="1" ht="30" customHeight="1" x14ac:dyDescent="0.2">
      <c r="A2" s="251" t="s">
        <v>682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</row>
    <row r="3" spans="1:15" s="137" customFormat="1" ht="15" customHeight="1" x14ac:dyDescent="0.2">
      <c r="A3" s="122" t="s">
        <v>722</v>
      </c>
      <c r="B3" s="124"/>
      <c r="C3" s="138"/>
      <c r="D3" s="139"/>
      <c r="E3" s="140"/>
      <c r="F3" s="139"/>
      <c r="G3" s="140"/>
      <c r="H3" s="139"/>
      <c r="I3" s="140"/>
      <c r="J3" s="139"/>
      <c r="K3" s="141"/>
      <c r="L3" s="141"/>
      <c r="M3" s="124" t="s">
        <v>723</v>
      </c>
    </row>
    <row r="4" spans="1:15" s="143" customFormat="1" ht="33.75" customHeight="1" x14ac:dyDescent="0.2">
      <c r="A4" s="264" t="s">
        <v>306</v>
      </c>
      <c r="B4" s="255" t="s">
        <v>678</v>
      </c>
      <c r="C4" s="256"/>
      <c r="D4" s="256"/>
      <c r="E4" s="257"/>
      <c r="F4" s="255" t="s">
        <v>683</v>
      </c>
      <c r="G4" s="256"/>
      <c r="H4" s="256"/>
      <c r="I4" s="257"/>
      <c r="J4" s="255" t="s">
        <v>684</v>
      </c>
      <c r="K4" s="257"/>
      <c r="L4" s="142"/>
      <c r="M4" s="263" t="s">
        <v>613</v>
      </c>
    </row>
    <row r="5" spans="1:15" s="143" customFormat="1" ht="10.199999999999999" x14ac:dyDescent="0.2">
      <c r="A5" s="264"/>
      <c r="B5" s="260">
        <v>2024</v>
      </c>
      <c r="C5" s="261"/>
      <c r="D5" s="260">
        <v>2025</v>
      </c>
      <c r="E5" s="261"/>
      <c r="F5" s="260">
        <v>2024</v>
      </c>
      <c r="G5" s="261"/>
      <c r="H5" s="260">
        <v>2025</v>
      </c>
      <c r="I5" s="261"/>
      <c r="J5" s="130">
        <v>2024</v>
      </c>
      <c r="K5" s="144">
        <v>2025</v>
      </c>
      <c r="L5" s="145"/>
      <c r="M5" s="263"/>
    </row>
    <row r="6" spans="1:15" s="143" customFormat="1" ht="21" customHeight="1" x14ac:dyDescent="0.3">
      <c r="A6" s="264"/>
      <c r="B6" s="126" t="s">
        <v>685</v>
      </c>
      <c r="C6" s="146" t="s">
        <v>295</v>
      </c>
      <c r="D6" s="126" t="s">
        <v>685</v>
      </c>
      <c r="E6" s="146" t="s">
        <v>295</v>
      </c>
      <c r="F6" s="126" t="s">
        <v>685</v>
      </c>
      <c r="G6" s="146" t="s">
        <v>295</v>
      </c>
      <c r="H6" s="126" t="s">
        <v>685</v>
      </c>
      <c r="I6" s="146" t="s">
        <v>295</v>
      </c>
      <c r="J6" s="262" t="s">
        <v>685</v>
      </c>
      <c r="K6" s="257"/>
      <c r="L6" s="147"/>
      <c r="M6" s="263"/>
      <c r="N6" s="148"/>
    </row>
    <row r="7" spans="1:15" s="143" customFormat="1" ht="12.75" customHeight="1" x14ac:dyDescent="0.3">
      <c r="A7" s="149"/>
      <c r="B7" s="149"/>
      <c r="C7" s="150"/>
      <c r="D7" s="149"/>
      <c r="E7" s="150"/>
      <c r="F7" s="149"/>
      <c r="G7" s="150"/>
      <c r="H7" s="149"/>
      <c r="I7" s="150"/>
      <c r="J7" s="151"/>
      <c r="K7" s="151"/>
      <c r="L7" s="151"/>
      <c r="M7" s="149"/>
      <c r="N7" s="121"/>
    </row>
    <row r="8" spans="1:15" s="143" customFormat="1" ht="12.75" customHeight="1" x14ac:dyDescent="0.3">
      <c r="A8" s="152" t="s">
        <v>686</v>
      </c>
      <c r="B8" s="153">
        <v>74516481.671999991</v>
      </c>
      <c r="C8" s="154"/>
      <c r="D8" s="153">
        <v>79551900.437000006</v>
      </c>
      <c r="E8" s="154"/>
      <c r="F8" s="153">
        <v>55369824.651000001</v>
      </c>
      <c r="G8" s="154"/>
      <c r="H8" s="153">
        <v>56692821.262999997</v>
      </c>
      <c r="I8" s="154"/>
      <c r="J8" s="155">
        <f>F8-B8</f>
        <v>-19146657.02099999</v>
      </c>
      <c r="K8" s="155">
        <f>H8-D8</f>
        <v>-22859079.17400001</v>
      </c>
      <c r="L8" s="151"/>
      <c r="M8" s="152" t="s">
        <v>687</v>
      </c>
      <c r="N8" s="121"/>
      <c r="O8" s="156" t="str">
        <f>"(1) - UE28/EU28 (inclui GB REINO UNIDO) / (includes GB UNITED KINGDOM)"</f>
        <v>(1) - UE28/EU28 (inclui GB REINO UNIDO) / (includes GB UNITED KINGDOM)</v>
      </c>
    </row>
    <row r="9" spans="1:15" s="143" customFormat="1" ht="12.75" customHeight="1" x14ac:dyDescent="0.3">
      <c r="A9" s="152" t="s">
        <v>688</v>
      </c>
      <c r="B9" s="153">
        <v>73417461.185000002</v>
      </c>
      <c r="C9" s="154"/>
      <c r="D9" s="153">
        <v>78454244.392999992</v>
      </c>
      <c r="E9" s="154"/>
      <c r="F9" s="153">
        <v>52063290.449999996</v>
      </c>
      <c r="G9" s="154"/>
      <c r="H9" s="153">
        <v>53355923.656999998</v>
      </c>
      <c r="I9" s="154"/>
      <c r="J9" s="155">
        <f>F9-B9</f>
        <v>-21354170.735000007</v>
      </c>
      <c r="K9" s="155">
        <f>H9-D9</f>
        <v>-25098320.735999994</v>
      </c>
      <c r="L9" s="151"/>
      <c r="M9" s="152" t="s">
        <v>689</v>
      </c>
      <c r="N9" s="121"/>
      <c r="O9" s="156" t="str">
        <f>"(2) - UE27/EU27 (exclui GB REINO UNIDO) / (excludes GB UNITED KINGDOM)"</f>
        <v>(2) - UE27/EU27 (exclui GB REINO UNIDO) / (excludes GB UNITED KINGDOM)</v>
      </c>
    </row>
    <row r="10" spans="1:15" s="143" customFormat="1" ht="12.75" customHeight="1" x14ac:dyDescent="0.3">
      <c r="A10" s="149"/>
      <c r="B10" s="153"/>
      <c r="C10" s="154"/>
      <c r="D10" s="157"/>
      <c r="E10" s="154"/>
      <c r="F10" s="153"/>
      <c r="G10" s="154"/>
      <c r="H10" s="157"/>
      <c r="I10" s="154"/>
      <c r="J10" s="120"/>
      <c r="K10" s="120"/>
      <c r="L10" s="151"/>
      <c r="M10" s="149"/>
      <c r="N10" s="121"/>
      <c r="O10" s="156"/>
    </row>
    <row r="11" spans="1:15" s="143" customFormat="1" ht="12.75" customHeight="1" x14ac:dyDescent="0.3">
      <c r="A11" s="152" t="s">
        <v>690</v>
      </c>
      <c r="B11" s="153">
        <v>24020118.937000003</v>
      </c>
      <c r="C11" s="158"/>
      <c r="D11" s="153">
        <v>23232722.629999999</v>
      </c>
      <c r="E11" s="154"/>
      <c r="F11" s="153">
        <v>17879649.595000003</v>
      </c>
      <c r="G11" s="158"/>
      <c r="H11" s="153">
        <v>17012310.591999993</v>
      </c>
      <c r="I11" s="154"/>
      <c r="J11" s="155">
        <f>F11-B11</f>
        <v>-6140469.3420000002</v>
      </c>
      <c r="K11" s="155">
        <f>H11-D11</f>
        <v>-6220412.0380000062</v>
      </c>
      <c r="L11" s="151"/>
      <c r="M11" s="152" t="s">
        <v>691</v>
      </c>
      <c r="N11" s="121"/>
      <c r="O11" s="156"/>
    </row>
    <row r="12" spans="1:15" x14ac:dyDescent="0.3">
      <c r="A12" s="152" t="s">
        <v>692</v>
      </c>
      <c r="B12" s="153">
        <v>25119139.423999999</v>
      </c>
      <c r="C12" s="158"/>
      <c r="D12" s="153">
        <v>24330378.673999999</v>
      </c>
      <c r="E12" s="158"/>
      <c r="F12" s="153">
        <v>21186183.795999996</v>
      </c>
      <c r="G12" s="158"/>
      <c r="H12" s="153">
        <v>20349208.197999995</v>
      </c>
      <c r="I12" s="158"/>
      <c r="J12" s="155">
        <f>F12-B12</f>
        <v>-3932955.6280000024</v>
      </c>
      <c r="K12" s="155">
        <f>H12-D12</f>
        <v>-3981170.4760000035</v>
      </c>
      <c r="L12" s="155"/>
      <c r="M12" s="152" t="s">
        <v>693</v>
      </c>
      <c r="O12" s="84"/>
    </row>
    <row r="13" spans="1:15" x14ac:dyDescent="0.3">
      <c r="A13" s="136" t="s">
        <v>724</v>
      </c>
      <c r="B13" s="159">
        <v>1015534.23</v>
      </c>
      <c r="C13" s="160">
        <f>IF(B13=0,0,IF(OR(B13="x",B13="Ə"),"x",B13/$B$12*100))</f>
        <v>4.0428703103965065</v>
      </c>
      <c r="D13" s="159">
        <v>656784.98900000006</v>
      </c>
      <c r="E13" s="160">
        <f>IF(D13=0,0,IF(OR(D13="x",D13="Ə"),"x",D13/$D$12*100))</f>
        <v>2.6994441714212019</v>
      </c>
      <c r="F13" s="159">
        <v>977722.90100000007</v>
      </c>
      <c r="G13" s="160">
        <f>IF(F13=0,0,IF(OR(F13="x",F13="Ə"),"x",F13/$F$12*100))</f>
        <v>4.6149080476900073</v>
      </c>
      <c r="H13" s="159">
        <v>1020018.8599999999</v>
      </c>
      <c r="I13" s="160">
        <f>IF(H13=0,0,IF(OR(H13="x",H13="Ə"),"x",H13/$H$12*100))</f>
        <v>5.0125727255581936</v>
      </c>
      <c r="J13" s="159">
        <v>-37811.328999999911</v>
      </c>
      <c r="K13" s="159">
        <v>363233.87099999981</v>
      </c>
      <c r="L13" s="159"/>
      <c r="M13" s="136" t="s">
        <v>724</v>
      </c>
      <c r="O13" s="156" t="str">
        <f>"(3) - UE28/EU28 (exclui GB REINO UNIDO) / (excludes GB UNITED KINGDOM)"</f>
        <v>(3) - UE28/EU28 (exclui GB REINO UNIDO) / (excludes GB UNITED KINGDOM)</v>
      </c>
    </row>
    <row r="14" spans="1:15" x14ac:dyDescent="0.3">
      <c r="A14" s="136" t="s">
        <v>725</v>
      </c>
      <c r="B14" s="159">
        <v>511205.71899999998</v>
      </c>
      <c r="C14" s="160">
        <f t="shared" ref="C14:C77" si="0">IF(B14=0,0,IF(OR(B14="x",B14="Ə"),"x",B14/$B$12*100))</f>
        <v>2.035124334361432</v>
      </c>
      <c r="D14" s="159">
        <v>527507.71400000004</v>
      </c>
      <c r="E14" s="160">
        <f t="shared" ref="E14:E77" si="1">IF(D14=0,0,IF(OR(D14="x",D14="Ə"),"x",D14/$D$12*100))</f>
        <v>2.1681031810808062</v>
      </c>
      <c r="F14" s="159">
        <v>750756.44099999999</v>
      </c>
      <c r="G14" s="160">
        <f t="shared" ref="G14:G77" si="2">IF(F14=0,0,IF(OR(F14="x",F14="Ə"),"x",F14/$F$12*100))</f>
        <v>3.5436133672254115</v>
      </c>
      <c r="H14" s="159">
        <v>757915.87899999996</v>
      </c>
      <c r="I14" s="160">
        <f t="shared" ref="I14:I77" si="3">IF(H14=0,0,IF(OR(H14="x",H14="Ə"),"x",H14/$H$12*100))</f>
        <v>3.724547272922841</v>
      </c>
      <c r="J14" s="159">
        <v>239550.72200000001</v>
      </c>
      <c r="K14" s="159">
        <v>230408.16499999992</v>
      </c>
      <c r="L14" s="159"/>
      <c r="M14" s="136" t="s">
        <v>940</v>
      </c>
      <c r="N14" s="121"/>
      <c r="O14" s="156" t="str">
        <f>"(4) - UE27/EU27 (inclui GB REINO UNIDO) / (includes GB UNITED KINGDOM)"</f>
        <v>(4) - UE27/EU27 (inclui GB REINO UNIDO) / (includes GB UNITED KINGDOM)</v>
      </c>
    </row>
    <row r="15" spans="1:15" x14ac:dyDescent="0.3">
      <c r="A15" s="136" t="s">
        <v>726</v>
      </c>
      <c r="B15" s="159">
        <v>15504.437</v>
      </c>
      <c r="C15" s="160">
        <f t="shared" si="0"/>
        <v>6.1723599436636502E-2</v>
      </c>
      <c r="D15" s="159">
        <v>15469.601000000001</v>
      </c>
      <c r="E15" s="160">
        <f t="shared" si="1"/>
        <v>6.3581423073086701E-2</v>
      </c>
      <c r="F15" s="159">
        <v>15623.831</v>
      </c>
      <c r="G15" s="160">
        <f t="shared" si="2"/>
        <v>7.3745376470064503E-2</v>
      </c>
      <c r="H15" s="159">
        <v>16745.612000000001</v>
      </c>
      <c r="I15" s="160">
        <f t="shared" si="3"/>
        <v>8.2291221540727211E-2</v>
      </c>
      <c r="J15" s="159">
        <v>119.39400000000023</v>
      </c>
      <c r="K15" s="159">
        <v>1276.0110000000004</v>
      </c>
      <c r="L15" s="159"/>
      <c r="M15" s="136" t="s">
        <v>941</v>
      </c>
    </row>
    <row r="16" spans="1:15" x14ac:dyDescent="0.3">
      <c r="A16" s="136" t="s">
        <v>727</v>
      </c>
      <c r="B16" s="159">
        <v>657.63199999999995</v>
      </c>
      <c r="C16" s="160">
        <f t="shared" si="0"/>
        <v>2.6180514742143897E-3</v>
      </c>
      <c r="D16" s="159">
        <v>118.25700000000001</v>
      </c>
      <c r="E16" s="160">
        <f t="shared" si="1"/>
        <v>4.8604668913917136E-4</v>
      </c>
      <c r="F16" s="159">
        <v>232.761</v>
      </c>
      <c r="G16" s="160">
        <f t="shared" si="2"/>
        <v>1.0986452408854577E-3</v>
      </c>
      <c r="H16" s="159">
        <v>886.86500000000001</v>
      </c>
      <c r="I16" s="160">
        <f t="shared" si="3"/>
        <v>4.3582285431978864E-3</v>
      </c>
      <c r="J16" s="159">
        <v>-424.87099999999998</v>
      </c>
      <c r="K16" s="159">
        <v>768.60799999999995</v>
      </c>
      <c r="L16" s="159"/>
      <c r="M16" s="136" t="s">
        <v>942</v>
      </c>
    </row>
    <row r="17" spans="1:18" x14ac:dyDescent="0.3">
      <c r="A17" s="136" t="s">
        <v>728</v>
      </c>
      <c r="B17" s="159">
        <v>488166.44199999998</v>
      </c>
      <c r="C17" s="160">
        <f t="shared" si="0"/>
        <v>1.9434043251242237</v>
      </c>
      <c r="D17" s="159">
        <v>113689.417</v>
      </c>
      <c r="E17" s="160">
        <f t="shared" si="1"/>
        <v>0.46727352057816973</v>
      </c>
      <c r="F17" s="159">
        <v>211109.86799999999</v>
      </c>
      <c r="G17" s="160">
        <f t="shared" si="2"/>
        <v>0.99645065875364514</v>
      </c>
      <c r="H17" s="159">
        <v>244470.50399999999</v>
      </c>
      <c r="I17" s="160">
        <f t="shared" si="3"/>
        <v>1.2013760025514288</v>
      </c>
      <c r="J17" s="159">
        <v>-277056.57400000002</v>
      </c>
      <c r="K17" s="159">
        <v>130781.08699999998</v>
      </c>
      <c r="L17" s="159"/>
      <c r="M17" s="136" t="s">
        <v>943</v>
      </c>
    </row>
    <row r="18" spans="1:18" x14ac:dyDescent="0.3">
      <c r="A18" s="136" t="s">
        <v>729</v>
      </c>
      <c r="B18" s="159">
        <v>2899820.571</v>
      </c>
      <c r="C18" s="160">
        <f t="shared" si="0"/>
        <v>11.544267190258022</v>
      </c>
      <c r="D18" s="159">
        <v>2497569.7280000001</v>
      </c>
      <c r="E18" s="160">
        <f t="shared" si="1"/>
        <v>10.265231632703523</v>
      </c>
      <c r="F18" s="159">
        <v>1018252.0800000001</v>
      </c>
      <c r="G18" s="160">
        <f t="shared" si="2"/>
        <v>4.8062080920502943</v>
      </c>
      <c r="H18" s="159">
        <v>785646.50499999989</v>
      </c>
      <c r="I18" s="160">
        <f t="shared" si="3"/>
        <v>3.8608210076557992</v>
      </c>
      <c r="J18" s="159">
        <v>-1881568.4909999999</v>
      </c>
      <c r="K18" s="159">
        <v>-1711923.2230000002</v>
      </c>
      <c r="L18" s="159"/>
      <c r="M18" s="136" t="s">
        <v>944</v>
      </c>
    </row>
    <row r="19" spans="1:18" x14ac:dyDescent="0.3">
      <c r="A19" s="136" t="s">
        <v>730</v>
      </c>
      <c r="B19" s="159">
        <v>37674.307000000001</v>
      </c>
      <c r="C19" s="160">
        <f t="shared" si="0"/>
        <v>0.14998247497286554</v>
      </c>
      <c r="D19" s="159">
        <v>64287.892</v>
      </c>
      <c r="E19" s="160">
        <f t="shared" si="1"/>
        <v>0.26422890026245055</v>
      </c>
      <c r="F19" s="159">
        <v>194052.40700000001</v>
      </c>
      <c r="G19" s="160">
        <f t="shared" si="2"/>
        <v>0.91593846663709944</v>
      </c>
      <c r="H19" s="159">
        <v>237044.42800000001</v>
      </c>
      <c r="I19" s="160">
        <f t="shared" si="3"/>
        <v>1.1648828086750704</v>
      </c>
      <c r="J19" s="159">
        <v>156378.1</v>
      </c>
      <c r="K19" s="159">
        <v>172756.53600000002</v>
      </c>
      <c r="L19" s="159"/>
      <c r="M19" s="136" t="s">
        <v>945</v>
      </c>
    </row>
    <row r="20" spans="1:18" x14ac:dyDescent="0.3">
      <c r="A20" s="136" t="s">
        <v>731</v>
      </c>
      <c r="B20" s="159">
        <v>3189.2449999999999</v>
      </c>
      <c r="C20" s="160">
        <f t="shared" si="0"/>
        <v>1.2696473976146039E-2</v>
      </c>
      <c r="D20" s="159">
        <v>1928.8810000000001</v>
      </c>
      <c r="E20" s="160">
        <f t="shared" si="1"/>
        <v>7.9278708557925012E-3</v>
      </c>
      <c r="F20" s="159">
        <v>10724.296</v>
      </c>
      <c r="G20" s="160">
        <f t="shared" si="2"/>
        <v>5.0619290870235784E-2</v>
      </c>
      <c r="H20" s="159">
        <v>8485.2209999999995</v>
      </c>
      <c r="I20" s="160">
        <f t="shared" si="3"/>
        <v>4.1698040127349831E-2</v>
      </c>
      <c r="J20" s="159">
        <v>7535.0510000000004</v>
      </c>
      <c r="K20" s="159">
        <v>6556.3399999999992</v>
      </c>
      <c r="L20" s="159"/>
      <c r="M20" s="136" t="s">
        <v>946</v>
      </c>
    </row>
    <row r="21" spans="1:18" x14ac:dyDescent="0.3">
      <c r="A21" s="136" t="s">
        <v>732</v>
      </c>
      <c r="B21" s="159">
        <v>984853.51399999997</v>
      </c>
      <c r="C21" s="160">
        <f t="shared" si="0"/>
        <v>3.9207295177438484</v>
      </c>
      <c r="D21" s="159">
        <v>863782.55700000003</v>
      </c>
      <c r="E21" s="160">
        <f t="shared" si="1"/>
        <v>3.5502224136077993</v>
      </c>
      <c r="F21" s="159">
        <v>446882.07400000002</v>
      </c>
      <c r="G21" s="160">
        <f t="shared" si="2"/>
        <v>2.1093089642900789</v>
      </c>
      <c r="H21" s="159">
        <v>219460.73300000001</v>
      </c>
      <c r="I21" s="160">
        <f t="shared" si="3"/>
        <v>1.0784730829063389</v>
      </c>
      <c r="J21" s="159">
        <v>-537971.43999999994</v>
      </c>
      <c r="K21" s="159">
        <v>-644321.82400000002</v>
      </c>
      <c r="L21" s="159"/>
      <c r="M21" s="136" t="s">
        <v>947</v>
      </c>
    </row>
    <row r="22" spans="1:18" x14ac:dyDescent="0.3">
      <c r="A22" s="136" t="s">
        <v>733</v>
      </c>
      <c r="B22" s="159">
        <v>8969.0990000000002</v>
      </c>
      <c r="C22" s="160">
        <f t="shared" si="0"/>
        <v>3.5706235188258495E-2</v>
      </c>
      <c r="D22" s="159">
        <v>51904.400999999998</v>
      </c>
      <c r="E22" s="160">
        <f t="shared" si="1"/>
        <v>0.21333166119385649</v>
      </c>
      <c r="F22" s="159">
        <v>15036.704</v>
      </c>
      <c r="G22" s="160">
        <f t="shared" si="2"/>
        <v>7.0974103428853325E-2</v>
      </c>
      <c r="H22" s="159">
        <v>12828.782999999999</v>
      </c>
      <c r="I22" s="160">
        <f t="shared" si="3"/>
        <v>6.3043155660773412E-2</v>
      </c>
      <c r="J22" s="159">
        <v>6067.6049999999996</v>
      </c>
      <c r="K22" s="159">
        <v>-39075.618000000002</v>
      </c>
      <c r="L22" s="159"/>
      <c r="M22" s="136" t="s">
        <v>948</v>
      </c>
    </row>
    <row r="23" spans="1:18" x14ac:dyDescent="0.3">
      <c r="A23" s="136" t="s">
        <v>734</v>
      </c>
      <c r="B23" s="159">
        <v>9734.4</v>
      </c>
      <c r="C23" s="160">
        <f t="shared" si="0"/>
        <v>3.8752919977422869E-2</v>
      </c>
      <c r="D23" s="159">
        <v>2.3290000000000002</v>
      </c>
      <c r="E23" s="160">
        <f t="shared" si="1"/>
        <v>9.5723951986362765E-6</v>
      </c>
      <c r="F23" s="159">
        <v>5921.5950000000003</v>
      </c>
      <c r="G23" s="160">
        <f t="shared" si="2"/>
        <v>2.795026729220584E-2</v>
      </c>
      <c r="H23" s="159">
        <v>6672.2960000000003</v>
      </c>
      <c r="I23" s="160">
        <f t="shared" si="3"/>
        <v>3.2788971123976128E-2</v>
      </c>
      <c r="J23" s="159">
        <v>-3812.8049999999994</v>
      </c>
      <c r="K23" s="159">
        <v>6669.9670000000006</v>
      </c>
      <c r="L23" s="159"/>
      <c r="M23" s="136" t="s">
        <v>949</v>
      </c>
    </row>
    <row r="24" spans="1:18" x14ac:dyDescent="0.3">
      <c r="A24" s="136" t="s">
        <v>735</v>
      </c>
      <c r="B24" s="159">
        <v>8.3149999999999995</v>
      </c>
      <c r="C24" s="160">
        <f t="shared" si="0"/>
        <v>3.3102248686336209E-5</v>
      </c>
      <c r="D24" s="159">
        <v>8700.7150000000001</v>
      </c>
      <c r="E24" s="160">
        <f t="shared" si="1"/>
        <v>3.5760705234307695E-2</v>
      </c>
      <c r="F24" s="159">
        <v>32175.633999999998</v>
      </c>
      <c r="G24" s="160">
        <f t="shared" si="2"/>
        <v>0.15187083388786063</v>
      </c>
      <c r="H24" s="159">
        <v>20921.583999999999</v>
      </c>
      <c r="I24" s="160">
        <f t="shared" si="3"/>
        <v>0.10281276694616677</v>
      </c>
      <c r="J24" s="159">
        <v>32167.319</v>
      </c>
      <c r="K24" s="159">
        <v>12220.868999999999</v>
      </c>
      <c r="L24" s="159"/>
      <c r="M24" s="136" t="s">
        <v>950</v>
      </c>
    </row>
    <row r="25" spans="1:18" x14ac:dyDescent="0.3">
      <c r="A25" s="136" t="s">
        <v>736</v>
      </c>
      <c r="B25" s="159">
        <v>462.44799999999998</v>
      </c>
      <c r="C25" s="160">
        <f t="shared" si="0"/>
        <v>1.8410184847262546E-3</v>
      </c>
      <c r="D25" s="159">
        <v>1057.8689999999999</v>
      </c>
      <c r="E25" s="160">
        <f t="shared" si="1"/>
        <v>4.3479347944981352E-3</v>
      </c>
      <c r="F25" s="159">
        <v>1786.4069999999999</v>
      </c>
      <c r="G25" s="160">
        <f t="shared" si="2"/>
        <v>8.4319432758686724E-3</v>
      </c>
      <c r="H25" s="159">
        <v>3483.5729999999999</v>
      </c>
      <c r="I25" s="160">
        <f t="shared" si="3"/>
        <v>1.7118960925184203E-2</v>
      </c>
      <c r="J25" s="159">
        <v>1323.9589999999998</v>
      </c>
      <c r="K25" s="159">
        <v>2425.7039999999997</v>
      </c>
      <c r="L25" s="159"/>
      <c r="M25" s="136" t="s">
        <v>951</v>
      </c>
    </row>
    <row r="26" spans="1:18" x14ac:dyDescent="0.3">
      <c r="A26" s="136" t="s">
        <v>737</v>
      </c>
      <c r="B26" s="159">
        <v>84487.513000000006</v>
      </c>
      <c r="C26" s="160">
        <f t="shared" si="0"/>
        <v>0.33634716370608098</v>
      </c>
      <c r="D26" s="159">
        <v>258834.71400000001</v>
      </c>
      <c r="E26" s="160">
        <f t="shared" si="1"/>
        <v>1.063833479404892</v>
      </c>
      <c r="F26" s="159">
        <v>43970.220999999998</v>
      </c>
      <c r="G26" s="160">
        <f t="shared" si="2"/>
        <v>0.20754195953072815</v>
      </c>
      <c r="H26" s="159">
        <v>42859.909</v>
      </c>
      <c r="I26" s="160">
        <f t="shared" si="3"/>
        <v>0.21062199857099329</v>
      </c>
      <c r="J26" s="159">
        <v>-40517.292000000009</v>
      </c>
      <c r="K26" s="159">
        <v>-215974.80499999999</v>
      </c>
      <c r="L26" s="159"/>
      <c r="M26" s="136" t="s">
        <v>952</v>
      </c>
    </row>
    <row r="27" spans="1:18" x14ac:dyDescent="0.3">
      <c r="A27" s="136" t="s">
        <v>738</v>
      </c>
      <c r="B27" s="159">
        <v>140476.546</v>
      </c>
      <c r="C27" s="160">
        <f t="shared" si="0"/>
        <v>0.55924107760547781</v>
      </c>
      <c r="D27" s="159">
        <v>37161.915999999997</v>
      </c>
      <c r="E27" s="160">
        <f t="shared" si="1"/>
        <v>0.1527387489439779</v>
      </c>
      <c r="F27" s="159">
        <v>55257.728999999999</v>
      </c>
      <c r="G27" s="160">
        <f t="shared" si="2"/>
        <v>0.26081964327352242</v>
      </c>
      <c r="H27" s="159">
        <v>36673.599000000002</v>
      </c>
      <c r="I27" s="160">
        <f t="shared" si="3"/>
        <v>0.18022125796326777</v>
      </c>
      <c r="J27" s="159">
        <v>-85218.81700000001</v>
      </c>
      <c r="K27" s="159">
        <v>-488.31699999999546</v>
      </c>
      <c r="L27" s="159"/>
      <c r="M27" s="136" t="s">
        <v>953</v>
      </c>
    </row>
    <row r="28" spans="1:18" x14ac:dyDescent="0.3">
      <c r="A28" s="136" t="s">
        <v>739</v>
      </c>
      <c r="B28" s="159">
        <v>1109625.5079999999</v>
      </c>
      <c r="C28" s="160">
        <f t="shared" si="0"/>
        <v>4.417450332473619</v>
      </c>
      <c r="D28" s="159">
        <v>962823.98300000001</v>
      </c>
      <c r="E28" s="160">
        <f t="shared" si="1"/>
        <v>3.9572914006015689</v>
      </c>
      <c r="F28" s="159">
        <v>37739.374000000003</v>
      </c>
      <c r="G28" s="160">
        <f t="shared" si="2"/>
        <v>0.17813200510006569</v>
      </c>
      <c r="H28" s="159">
        <v>24518.098000000002</v>
      </c>
      <c r="I28" s="160">
        <f t="shared" si="3"/>
        <v>0.12048674209549709</v>
      </c>
      <c r="J28" s="159">
        <v>-1071886.1339999998</v>
      </c>
      <c r="K28" s="159">
        <v>-938305.88500000001</v>
      </c>
      <c r="L28" s="159"/>
      <c r="M28" s="136" t="s">
        <v>954</v>
      </c>
    </row>
    <row r="29" spans="1:18" x14ac:dyDescent="0.3">
      <c r="A29" s="136" t="s">
        <v>740</v>
      </c>
      <c r="B29" s="159">
        <v>510332.48100000003</v>
      </c>
      <c r="C29" s="160">
        <f t="shared" si="0"/>
        <v>2.0316479493417856</v>
      </c>
      <c r="D29" s="159">
        <v>239498.20800000001</v>
      </c>
      <c r="E29" s="160">
        <f t="shared" si="1"/>
        <v>0.98435873608466817</v>
      </c>
      <c r="F29" s="159">
        <v>164919.99400000001</v>
      </c>
      <c r="G29" s="160">
        <f t="shared" si="2"/>
        <v>0.77843181003242923</v>
      </c>
      <c r="H29" s="159">
        <v>163266.10200000001</v>
      </c>
      <c r="I29" s="160">
        <f t="shared" si="3"/>
        <v>0.80232164520311156</v>
      </c>
      <c r="J29" s="159">
        <v>-345412.48700000002</v>
      </c>
      <c r="K29" s="159">
        <v>-76232.106</v>
      </c>
      <c r="L29" s="159"/>
      <c r="M29" s="136" t="s">
        <v>955</v>
      </c>
      <c r="R29" s="164"/>
    </row>
    <row r="30" spans="1:18" x14ac:dyDescent="0.3">
      <c r="A30" s="136" t="s">
        <v>741</v>
      </c>
      <c r="B30" s="159">
        <v>10007.195</v>
      </c>
      <c r="C30" s="160">
        <f t="shared" si="0"/>
        <v>3.9838924539105258E-2</v>
      </c>
      <c r="D30" s="159">
        <v>7586.2629999999999</v>
      </c>
      <c r="E30" s="160">
        <f t="shared" si="1"/>
        <v>3.1180209324513531E-2</v>
      </c>
      <c r="F30" s="159">
        <v>9785.6450000000004</v>
      </c>
      <c r="G30" s="160">
        <f t="shared" si="2"/>
        <v>4.6188804431346216E-2</v>
      </c>
      <c r="H30" s="159">
        <v>9432.1790000000001</v>
      </c>
      <c r="I30" s="160">
        <f t="shared" si="3"/>
        <v>4.6351577458070496E-2</v>
      </c>
      <c r="J30" s="159">
        <v>-221.54999999999927</v>
      </c>
      <c r="K30" s="159">
        <v>1845.9160000000002</v>
      </c>
      <c r="L30" s="159"/>
      <c r="M30" s="136" t="s">
        <v>956</v>
      </c>
    </row>
    <row r="31" spans="1:18" x14ac:dyDescent="0.3">
      <c r="A31" s="136" t="s">
        <v>742</v>
      </c>
      <c r="B31" s="159">
        <v>128154.194</v>
      </c>
      <c r="C31" s="160">
        <f t="shared" si="0"/>
        <v>0.51018544798376131</v>
      </c>
      <c r="D31" s="159">
        <v>267079.98</v>
      </c>
      <c r="E31" s="160">
        <f t="shared" si="1"/>
        <v>1.0977222491214564</v>
      </c>
      <c r="F31" s="159">
        <v>1681843.7710000002</v>
      </c>
      <c r="G31" s="160">
        <f t="shared" si="2"/>
        <v>7.9383988508470145</v>
      </c>
      <c r="H31" s="159">
        <v>1653201.4669999999</v>
      </c>
      <c r="I31" s="160">
        <f t="shared" si="3"/>
        <v>8.1241562370101637</v>
      </c>
      <c r="J31" s="159">
        <v>1553689.5770000003</v>
      </c>
      <c r="K31" s="159">
        <v>1386121.487</v>
      </c>
      <c r="L31" s="159"/>
      <c r="M31" s="136" t="s">
        <v>742</v>
      </c>
    </row>
    <row r="32" spans="1:18" x14ac:dyDescent="0.3">
      <c r="A32" s="136" t="s">
        <v>743</v>
      </c>
      <c r="B32" s="159">
        <v>94034.820999999996</v>
      </c>
      <c r="C32" s="160">
        <f t="shared" si="0"/>
        <v>0.37435526517343476</v>
      </c>
      <c r="D32" s="159">
        <v>232943.89</v>
      </c>
      <c r="E32" s="160">
        <f t="shared" si="1"/>
        <v>0.95741991163059548</v>
      </c>
      <c r="F32" s="159">
        <v>948384.53700000001</v>
      </c>
      <c r="G32" s="160">
        <f t="shared" si="2"/>
        <v>4.4764292905787846</v>
      </c>
      <c r="H32" s="159">
        <v>1014137.647</v>
      </c>
      <c r="I32" s="160">
        <f t="shared" si="3"/>
        <v>4.9836712914445176</v>
      </c>
      <c r="J32" s="159">
        <v>854349.71600000001</v>
      </c>
      <c r="K32" s="159">
        <v>781193.75699999998</v>
      </c>
      <c r="L32" s="159"/>
      <c r="M32" s="136" t="s">
        <v>957</v>
      </c>
    </row>
    <row r="33" spans="1:13" x14ac:dyDescent="0.3">
      <c r="A33" s="136" t="s">
        <v>744</v>
      </c>
      <c r="B33" s="159">
        <v>9178.0840000000007</v>
      </c>
      <c r="C33" s="160">
        <f t="shared" si="0"/>
        <v>3.653821034661256E-2</v>
      </c>
      <c r="D33" s="159">
        <v>8930.6080000000002</v>
      </c>
      <c r="E33" s="160">
        <f t="shared" si="1"/>
        <v>3.6705585719236884E-2</v>
      </c>
      <c r="F33" s="159">
        <v>362061.766</v>
      </c>
      <c r="G33" s="160">
        <f t="shared" si="2"/>
        <v>1.7089522562735351</v>
      </c>
      <c r="H33" s="159">
        <v>335631.54800000001</v>
      </c>
      <c r="I33" s="160">
        <f t="shared" si="3"/>
        <v>1.6493592513982303</v>
      </c>
      <c r="J33" s="159">
        <v>352883.68200000003</v>
      </c>
      <c r="K33" s="159">
        <v>326700.94</v>
      </c>
      <c r="L33" s="159"/>
      <c r="M33" s="136" t="s">
        <v>958</v>
      </c>
    </row>
    <row r="34" spans="1:13" x14ac:dyDescent="0.3">
      <c r="A34" s="136" t="s">
        <v>745</v>
      </c>
      <c r="B34" s="159">
        <v>346.20499999999998</v>
      </c>
      <c r="C34" s="160">
        <f t="shared" si="0"/>
        <v>1.3782518348109472E-3</v>
      </c>
      <c r="D34" s="159">
        <v>24.49</v>
      </c>
      <c r="E34" s="160">
        <f t="shared" si="1"/>
        <v>1.0065605771344026E-4</v>
      </c>
      <c r="F34" s="159">
        <v>110861.359</v>
      </c>
      <c r="G34" s="160">
        <f t="shared" si="2"/>
        <v>0.52327195906291957</v>
      </c>
      <c r="H34" s="159">
        <v>93806.506999999998</v>
      </c>
      <c r="I34" s="160">
        <f t="shared" si="3"/>
        <v>0.46098357286068603</v>
      </c>
      <c r="J34" s="159">
        <v>110515.15399999999</v>
      </c>
      <c r="K34" s="159">
        <v>93782.016999999993</v>
      </c>
      <c r="L34" s="159"/>
      <c r="M34" s="136" t="s">
        <v>959</v>
      </c>
    </row>
    <row r="35" spans="1:13" x14ac:dyDescent="0.3">
      <c r="A35" s="136" t="s">
        <v>746</v>
      </c>
      <c r="B35" s="159">
        <v>23687.628000000001</v>
      </c>
      <c r="C35" s="160">
        <f t="shared" si="0"/>
        <v>9.4301112789587582E-2</v>
      </c>
      <c r="D35" s="159">
        <v>24144.506000000001</v>
      </c>
      <c r="E35" s="160">
        <f t="shared" si="1"/>
        <v>9.9236046933381172E-2</v>
      </c>
      <c r="F35" s="159">
        <v>206305.23199999999</v>
      </c>
      <c r="G35" s="160">
        <f t="shared" si="2"/>
        <v>0.97377250186487541</v>
      </c>
      <c r="H35" s="159">
        <v>150819.94399999999</v>
      </c>
      <c r="I35" s="160">
        <f t="shared" si="3"/>
        <v>0.74115878383328548</v>
      </c>
      <c r="J35" s="159">
        <v>182617.60399999999</v>
      </c>
      <c r="K35" s="159">
        <v>126675.43799999999</v>
      </c>
      <c r="L35" s="159"/>
      <c r="M35" s="136" t="s">
        <v>960</v>
      </c>
    </row>
    <row r="36" spans="1:13" x14ac:dyDescent="0.3">
      <c r="A36" s="136" t="s">
        <v>747</v>
      </c>
      <c r="B36" s="159">
        <v>907.45600000000002</v>
      </c>
      <c r="C36" s="160">
        <f t="shared" si="0"/>
        <v>3.6126078393154434E-3</v>
      </c>
      <c r="D36" s="159">
        <v>1036.4860000000001</v>
      </c>
      <c r="E36" s="160">
        <f t="shared" si="1"/>
        <v>4.2600487805297205E-3</v>
      </c>
      <c r="F36" s="159">
        <v>54230.877</v>
      </c>
      <c r="G36" s="160">
        <f t="shared" si="2"/>
        <v>0.25597284306689966</v>
      </c>
      <c r="H36" s="159">
        <v>58805.821000000004</v>
      </c>
      <c r="I36" s="160">
        <f t="shared" si="3"/>
        <v>0.28898333747344374</v>
      </c>
      <c r="J36" s="159">
        <v>53323.421000000002</v>
      </c>
      <c r="K36" s="159">
        <v>57769.335000000006</v>
      </c>
      <c r="L36" s="159"/>
      <c r="M36" s="136" t="s">
        <v>961</v>
      </c>
    </row>
    <row r="37" spans="1:13" x14ac:dyDescent="0.3">
      <c r="A37" s="136" t="s">
        <v>748</v>
      </c>
      <c r="B37" s="159">
        <v>25063980.159000002</v>
      </c>
      <c r="C37" s="160">
        <f t="shared" si="0"/>
        <v>99.780409415828572</v>
      </c>
      <c r="D37" s="159">
        <v>24316078.834000003</v>
      </c>
      <c r="E37" s="160">
        <f t="shared" si="1"/>
        <v>99.941226397699765</v>
      </c>
      <c r="F37" s="159">
        <v>20093046.607000016</v>
      </c>
      <c r="G37" s="160">
        <f t="shared" si="2"/>
        <v>94.84032990780355</v>
      </c>
      <c r="H37" s="159">
        <v>19301555.486000009</v>
      </c>
      <c r="I37" s="160">
        <f t="shared" si="3"/>
        <v>94.851629106124363</v>
      </c>
      <c r="J37" s="159">
        <v>-4970933.5519999862</v>
      </c>
      <c r="K37" s="159">
        <v>-5014523.3479999937</v>
      </c>
      <c r="L37" s="159"/>
      <c r="M37" s="136" t="s">
        <v>962</v>
      </c>
    </row>
    <row r="38" spans="1:13" x14ac:dyDescent="0.3">
      <c r="A38" s="136" t="s">
        <v>749</v>
      </c>
      <c r="B38" s="159">
        <v>4061779.7749999999</v>
      </c>
      <c r="C38" s="160">
        <f t="shared" si="0"/>
        <v>16.170059437303756</v>
      </c>
      <c r="D38" s="159">
        <v>3648047.7829999994</v>
      </c>
      <c r="E38" s="160">
        <f t="shared" si="1"/>
        <v>14.993797802655603</v>
      </c>
      <c r="F38" s="159">
        <v>5692204.5259999996</v>
      </c>
      <c r="G38" s="160">
        <f t="shared" si="2"/>
        <v>26.867531126935194</v>
      </c>
      <c r="H38" s="159">
        <v>5945957.4219999984</v>
      </c>
      <c r="I38" s="160">
        <f t="shared" si="3"/>
        <v>29.219600901151484</v>
      </c>
      <c r="J38" s="159">
        <v>1630424.7509999997</v>
      </c>
      <c r="K38" s="159">
        <v>2297909.638999999</v>
      </c>
      <c r="L38" s="159"/>
      <c r="M38" s="136" t="s">
        <v>963</v>
      </c>
    </row>
    <row r="39" spans="1:13" x14ac:dyDescent="0.3">
      <c r="A39" s="136" t="s">
        <v>750</v>
      </c>
      <c r="B39" s="159">
        <v>168.05099999999999</v>
      </c>
      <c r="C39" s="160">
        <f t="shared" si="0"/>
        <v>6.6901575393716001E-4</v>
      </c>
      <c r="D39" s="159">
        <v>207.51599999999999</v>
      </c>
      <c r="E39" s="160">
        <f t="shared" si="1"/>
        <v>8.5290904338351445E-4</v>
      </c>
      <c r="F39" s="159">
        <v>8932.4240000000009</v>
      </c>
      <c r="G39" s="160">
        <f t="shared" si="2"/>
        <v>4.2161552481605795E-2</v>
      </c>
      <c r="H39" s="159">
        <v>9531.7379999999994</v>
      </c>
      <c r="I39" s="160">
        <f t="shared" si="3"/>
        <v>4.6840829909720112E-2</v>
      </c>
      <c r="J39" s="159">
        <v>8764.3730000000014</v>
      </c>
      <c r="K39" s="159">
        <v>9324.2219999999998</v>
      </c>
      <c r="L39" s="159"/>
      <c r="M39" s="136" t="s">
        <v>964</v>
      </c>
    </row>
    <row r="40" spans="1:13" x14ac:dyDescent="0.3">
      <c r="A40" s="136" t="s">
        <v>751</v>
      </c>
      <c r="B40" s="159">
        <v>2267.8290000000002</v>
      </c>
      <c r="C40" s="160">
        <f t="shared" si="0"/>
        <v>9.0282909844961109E-3</v>
      </c>
      <c r="D40" s="159">
        <v>884.101</v>
      </c>
      <c r="E40" s="160">
        <f t="shared" si="1"/>
        <v>3.6337330045124643E-3</v>
      </c>
      <c r="F40" s="159">
        <v>10669.746999999999</v>
      </c>
      <c r="G40" s="160">
        <f t="shared" si="2"/>
        <v>5.0361816468402744E-2</v>
      </c>
      <c r="H40" s="159">
        <v>12753.433000000001</v>
      </c>
      <c r="I40" s="160">
        <f t="shared" si="3"/>
        <v>6.2672870983026568E-2</v>
      </c>
      <c r="J40" s="159">
        <v>8401.9179999999997</v>
      </c>
      <c r="K40" s="159">
        <v>11869.332</v>
      </c>
      <c r="L40" s="159"/>
      <c r="M40" s="136" t="s">
        <v>965</v>
      </c>
    </row>
    <row r="41" spans="1:13" x14ac:dyDescent="0.3">
      <c r="A41" s="136" t="s">
        <v>752</v>
      </c>
      <c r="B41" s="159">
        <v>3288.9389999999999</v>
      </c>
      <c r="C41" s="160">
        <f t="shared" si="0"/>
        <v>1.3093358591965113E-2</v>
      </c>
      <c r="D41" s="159">
        <v>5221.88</v>
      </c>
      <c r="E41" s="160">
        <f t="shared" si="1"/>
        <v>2.1462386878426273E-2</v>
      </c>
      <c r="F41" s="159">
        <v>6928.81</v>
      </c>
      <c r="G41" s="160">
        <f t="shared" si="2"/>
        <v>3.2704379735005305E-2</v>
      </c>
      <c r="H41" s="159">
        <v>7270.4170000000004</v>
      </c>
      <c r="I41" s="160">
        <f t="shared" si="3"/>
        <v>3.5728255022298934E-2</v>
      </c>
      <c r="J41" s="159">
        <v>3639.8710000000005</v>
      </c>
      <c r="K41" s="159">
        <v>2048.5370000000003</v>
      </c>
      <c r="L41" s="159"/>
      <c r="M41" s="136" t="s">
        <v>966</v>
      </c>
    </row>
    <row r="42" spans="1:13" x14ac:dyDescent="0.3">
      <c r="A42" s="136" t="s">
        <v>753</v>
      </c>
      <c r="B42" s="159">
        <v>624.59100000000001</v>
      </c>
      <c r="C42" s="160">
        <f t="shared" si="0"/>
        <v>2.4865143246238629E-3</v>
      </c>
      <c r="D42" s="159">
        <v>28.213999999999999</v>
      </c>
      <c r="E42" s="160">
        <f t="shared" si="1"/>
        <v>1.1596202581980415E-4</v>
      </c>
      <c r="F42" s="159">
        <v>17946.78</v>
      </c>
      <c r="G42" s="160">
        <f t="shared" si="2"/>
        <v>8.4709828692170586E-2</v>
      </c>
      <c r="H42" s="159">
        <v>4536.7280000000001</v>
      </c>
      <c r="I42" s="160">
        <f t="shared" si="3"/>
        <v>2.2294371141408285E-2</v>
      </c>
      <c r="J42" s="159">
        <v>17322.188999999998</v>
      </c>
      <c r="K42" s="159">
        <v>4508.5140000000001</v>
      </c>
      <c r="L42" s="159"/>
      <c r="M42" s="136" t="s">
        <v>967</v>
      </c>
    </row>
    <row r="43" spans="1:13" x14ac:dyDescent="0.3">
      <c r="A43" s="136" t="s">
        <v>725</v>
      </c>
      <c r="B43" s="159">
        <v>511205.71899999998</v>
      </c>
      <c r="C43" s="160">
        <f t="shared" si="0"/>
        <v>2.035124334361432</v>
      </c>
      <c r="D43" s="159">
        <v>527507.71400000004</v>
      </c>
      <c r="E43" s="160">
        <f t="shared" si="1"/>
        <v>2.1681031810808062</v>
      </c>
      <c r="F43" s="159">
        <v>750756.44099999999</v>
      </c>
      <c r="G43" s="160">
        <f t="shared" si="2"/>
        <v>3.5436133672254115</v>
      </c>
      <c r="H43" s="159">
        <v>757915.87899999996</v>
      </c>
      <c r="I43" s="160">
        <f t="shared" si="3"/>
        <v>3.724547272922841</v>
      </c>
      <c r="J43" s="159">
        <v>239550.72200000001</v>
      </c>
      <c r="K43" s="159">
        <v>230408.16499999992</v>
      </c>
      <c r="L43" s="159"/>
      <c r="M43" s="136" t="s">
        <v>940</v>
      </c>
    </row>
    <row r="44" spans="1:13" x14ac:dyDescent="0.3">
      <c r="A44" s="136" t="s">
        <v>754</v>
      </c>
      <c r="B44" s="159">
        <v>554.63099999999997</v>
      </c>
      <c r="C44" s="160">
        <f t="shared" si="0"/>
        <v>2.2080015984547608E-3</v>
      </c>
      <c r="D44" s="159">
        <v>41.741999999999997</v>
      </c>
      <c r="E44" s="160">
        <f t="shared" si="1"/>
        <v>1.7156329771639132E-4</v>
      </c>
      <c r="F44" s="159">
        <v>2382.6080000000002</v>
      </c>
      <c r="G44" s="160">
        <f t="shared" si="2"/>
        <v>1.1246046116383841E-2</v>
      </c>
      <c r="H44" s="159">
        <v>2104.558</v>
      </c>
      <c r="I44" s="160">
        <f t="shared" si="3"/>
        <v>1.0342210760843485E-2</v>
      </c>
      <c r="J44" s="159">
        <v>1827.9770000000003</v>
      </c>
      <c r="K44" s="159">
        <v>2062.8159999999998</v>
      </c>
      <c r="L44" s="159"/>
      <c r="M44" s="136" t="s">
        <v>968</v>
      </c>
    </row>
    <row r="45" spans="1:13" x14ac:dyDescent="0.3">
      <c r="A45" s="136" t="s">
        <v>755</v>
      </c>
      <c r="B45" s="159">
        <v>1099020.487</v>
      </c>
      <c r="C45" s="160">
        <f t="shared" si="0"/>
        <v>4.3752314458270991</v>
      </c>
      <c r="D45" s="159">
        <v>1097656.044</v>
      </c>
      <c r="E45" s="160">
        <f t="shared" si="1"/>
        <v>4.5114630508113729</v>
      </c>
      <c r="F45" s="159">
        <v>3306534.2009999999</v>
      </c>
      <c r="G45" s="160">
        <f t="shared" si="2"/>
        <v>15.607030661294846</v>
      </c>
      <c r="H45" s="159">
        <v>3336897.6060000001</v>
      </c>
      <c r="I45" s="160">
        <f t="shared" si="3"/>
        <v>16.398169272885831</v>
      </c>
      <c r="J45" s="159">
        <v>2207513.7139999997</v>
      </c>
      <c r="K45" s="159">
        <v>2239241.5619999999</v>
      </c>
      <c r="L45" s="159"/>
      <c r="M45" s="136" t="s">
        <v>969</v>
      </c>
    </row>
    <row r="46" spans="1:13" x14ac:dyDescent="0.3">
      <c r="A46" s="136" t="s">
        <v>756</v>
      </c>
      <c r="B46" s="159">
        <v>63.926000000000002</v>
      </c>
      <c r="C46" s="160">
        <f t="shared" si="0"/>
        <v>2.5449120258842192E-4</v>
      </c>
      <c r="D46" s="159">
        <v>23622.95</v>
      </c>
      <c r="E46" s="160">
        <f t="shared" si="1"/>
        <v>9.7092405821221459E-2</v>
      </c>
      <c r="F46" s="159">
        <v>460625.57</v>
      </c>
      <c r="G46" s="160">
        <f t="shared" si="2"/>
        <v>2.1741790519487858</v>
      </c>
      <c r="H46" s="159">
        <v>392258.93699999998</v>
      </c>
      <c r="I46" s="160">
        <f t="shared" si="3"/>
        <v>1.9276373467865586</v>
      </c>
      <c r="J46" s="159">
        <v>460561.64400000003</v>
      </c>
      <c r="K46" s="159">
        <v>368635.98699999996</v>
      </c>
      <c r="L46" s="159"/>
      <c r="M46" s="136" t="s">
        <v>970</v>
      </c>
    </row>
    <row r="47" spans="1:13" x14ac:dyDescent="0.3">
      <c r="A47" s="136" t="s">
        <v>726</v>
      </c>
      <c r="B47" s="159">
        <v>15504.437</v>
      </c>
      <c r="C47" s="160">
        <f t="shared" si="0"/>
        <v>6.1723599436636502E-2</v>
      </c>
      <c r="D47" s="159">
        <v>15469.601000000001</v>
      </c>
      <c r="E47" s="160">
        <f t="shared" si="1"/>
        <v>6.3581423073086701E-2</v>
      </c>
      <c r="F47" s="159">
        <v>15623.831</v>
      </c>
      <c r="G47" s="160">
        <f t="shared" si="2"/>
        <v>7.3745376470064503E-2</v>
      </c>
      <c r="H47" s="159">
        <v>16745.612000000001</v>
      </c>
      <c r="I47" s="160">
        <f t="shared" si="3"/>
        <v>8.2291221540727211E-2</v>
      </c>
      <c r="J47" s="159">
        <v>119.39400000000023</v>
      </c>
      <c r="K47" s="159">
        <v>1276.0110000000004</v>
      </c>
      <c r="L47" s="159"/>
      <c r="M47" s="136" t="s">
        <v>941</v>
      </c>
    </row>
    <row r="48" spans="1:13" x14ac:dyDescent="0.3">
      <c r="A48" s="136" t="s">
        <v>727</v>
      </c>
      <c r="B48" s="159">
        <v>657.63199999999995</v>
      </c>
      <c r="C48" s="160">
        <f t="shared" si="0"/>
        <v>2.6180514742143897E-3</v>
      </c>
      <c r="D48" s="159">
        <v>118.25700000000001</v>
      </c>
      <c r="E48" s="160">
        <f t="shared" si="1"/>
        <v>4.8604668913917136E-4</v>
      </c>
      <c r="F48" s="159">
        <v>232.761</v>
      </c>
      <c r="G48" s="160">
        <f t="shared" si="2"/>
        <v>1.0986452408854577E-3</v>
      </c>
      <c r="H48" s="159">
        <v>886.86500000000001</v>
      </c>
      <c r="I48" s="160">
        <f t="shared" si="3"/>
        <v>4.3582285431978864E-3</v>
      </c>
      <c r="J48" s="159">
        <v>-424.87099999999998</v>
      </c>
      <c r="K48" s="159">
        <v>768.60799999999995</v>
      </c>
      <c r="L48" s="159"/>
      <c r="M48" s="136" t="s">
        <v>942</v>
      </c>
    </row>
    <row r="49" spans="1:13" x14ac:dyDescent="0.3">
      <c r="A49" s="136" t="s">
        <v>757</v>
      </c>
      <c r="B49" s="159">
        <v>8796.4519999999993</v>
      </c>
      <c r="C49" s="160">
        <f t="shared" si="0"/>
        <v>3.5018922629154479E-2</v>
      </c>
      <c r="D49" s="159">
        <v>7120.5529999999999</v>
      </c>
      <c r="E49" s="160">
        <f t="shared" si="1"/>
        <v>2.9266100192715808E-2</v>
      </c>
      <c r="F49" s="159">
        <v>10954.445</v>
      </c>
      <c r="G49" s="160">
        <f t="shared" si="2"/>
        <v>5.1705607321636787E-2</v>
      </c>
      <c r="H49" s="159">
        <v>10079.707</v>
      </c>
      <c r="I49" s="160">
        <f t="shared" si="3"/>
        <v>4.9533657044162904E-2</v>
      </c>
      <c r="J49" s="159">
        <v>2157.9930000000004</v>
      </c>
      <c r="K49" s="159">
        <v>2959.1540000000005</v>
      </c>
      <c r="L49" s="159"/>
      <c r="M49" s="136" t="s">
        <v>971</v>
      </c>
    </row>
    <row r="50" spans="1:13" x14ac:dyDescent="0.3">
      <c r="A50" s="136" t="s">
        <v>758</v>
      </c>
      <c r="B50" s="159">
        <v>32.174999999999997</v>
      </c>
      <c r="C50" s="160">
        <f t="shared" si="0"/>
        <v>1.2808957925229913E-4</v>
      </c>
      <c r="D50" s="159">
        <v>45.015000000000001</v>
      </c>
      <c r="E50" s="160">
        <f t="shared" si="1"/>
        <v>1.8501561608699524E-4</v>
      </c>
      <c r="F50" s="159">
        <v>3678.7060000000001</v>
      </c>
      <c r="G50" s="160">
        <f t="shared" si="2"/>
        <v>1.7363702851924418E-2</v>
      </c>
      <c r="H50" s="159">
        <v>3023.7930000000001</v>
      </c>
      <c r="I50" s="160">
        <f t="shared" si="3"/>
        <v>1.4859511832490815E-2</v>
      </c>
      <c r="J50" s="159">
        <v>3646.5309999999999</v>
      </c>
      <c r="K50" s="159">
        <v>2978.7780000000002</v>
      </c>
      <c r="L50" s="159"/>
      <c r="M50" s="136" t="s">
        <v>972</v>
      </c>
    </row>
    <row r="51" spans="1:13" x14ac:dyDescent="0.3">
      <c r="A51" s="136" t="s">
        <v>759</v>
      </c>
      <c r="B51" s="159">
        <v>7762.7889999999998</v>
      </c>
      <c r="C51" s="160">
        <f t="shared" si="0"/>
        <v>3.0903881175893582E-2</v>
      </c>
      <c r="D51" s="159">
        <v>7242.2280000000001</v>
      </c>
      <c r="E51" s="160">
        <f t="shared" si="1"/>
        <v>2.9766195163000938E-2</v>
      </c>
      <c r="F51" s="159">
        <v>33440.203000000001</v>
      </c>
      <c r="G51" s="160">
        <f t="shared" si="2"/>
        <v>0.15783967193900014</v>
      </c>
      <c r="H51" s="159">
        <v>28955.452000000001</v>
      </c>
      <c r="I51" s="160">
        <f t="shared" si="3"/>
        <v>0.14229276991153819</v>
      </c>
      <c r="J51" s="159">
        <v>25677.414000000001</v>
      </c>
      <c r="K51" s="159">
        <v>21713.224000000002</v>
      </c>
      <c r="L51" s="159"/>
      <c r="M51" s="136" t="s">
        <v>973</v>
      </c>
    </row>
    <row r="52" spans="1:13" x14ac:dyDescent="0.3">
      <c r="A52" s="136" t="s">
        <v>728</v>
      </c>
      <c r="B52" s="159">
        <v>488166.44199999998</v>
      </c>
      <c r="C52" s="160">
        <f t="shared" si="0"/>
        <v>1.9434043251242237</v>
      </c>
      <c r="D52" s="159">
        <v>113689.417</v>
      </c>
      <c r="E52" s="160">
        <f t="shared" si="1"/>
        <v>0.46727352057816973</v>
      </c>
      <c r="F52" s="159">
        <v>211109.86799999999</v>
      </c>
      <c r="G52" s="160">
        <f t="shared" si="2"/>
        <v>0.99645065875364514</v>
      </c>
      <c r="H52" s="159">
        <v>244470.50399999999</v>
      </c>
      <c r="I52" s="160">
        <f t="shared" si="3"/>
        <v>1.2013760025514288</v>
      </c>
      <c r="J52" s="159">
        <v>-277056.57400000002</v>
      </c>
      <c r="K52" s="159">
        <v>130781.08699999998</v>
      </c>
      <c r="L52" s="159"/>
      <c r="M52" s="136" t="s">
        <v>943</v>
      </c>
    </row>
    <row r="53" spans="1:13" x14ac:dyDescent="0.3">
      <c r="A53" s="136" t="s">
        <v>760</v>
      </c>
      <c r="B53" s="159">
        <v>167075.33300000001</v>
      </c>
      <c r="C53" s="160">
        <f t="shared" si="0"/>
        <v>0.66513159618982987</v>
      </c>
      <c r="D53" s="159">
        <v>128337.59699999999</v>
      </c>
      <c r="E53" s="160">
        <f t="shared" si="1"/>
        <v>0.52747883096922166</v>
      </c>
      <c r="F53" s="159">
        <v>97713.332999999999</v>
      </c>
      <c r="G53" s="160">
        <f t="shared" si="2"/>
        <v>0.46121252388289252</v>
      </c>
      <c r="H53" s="159">
        <v>77667.835999999996</v>
      </c>
      <c r="I53" s="160">
        <f t="shared" si="3"/>
        <v>0.3816749784280723</v>
      </c>
      <c r="J53" s="159">
        <v>-69362.000000000015</v>
      </c>
      <c r="K53" s="159">
        <v>-50669.760999999999</v>
      </c>
      <c r="L53" s="159"/>
      <c r="M53" s="136" t="s">
        <v>974</v>
      </c>
    </row>
    <row r="54" spans="1:13" x14ac:dyDescent="0.3">
      <c r="A54" s="136" t="s">
        <v>761</v>
      </c>
      <c r="B54" s="159">
        <v>961.73</v>
      </c>
      <c r="C54" s="160">
        <f t="shared" si="0"/>
        <v>3.8286741586422276E-3</v>
      </c>
      <c r="D54" s="159">
        <v>986.08199999999999</v>
      </c>
      <c r="E54" s="160">
        <f t="shared" si="1"/>
        <v>4.0528838996400406E-3</v>
      </c>
      <c r="F54" s="159">
        <v>457.40699999999998</v>
      </c>
      <c r="G54" s="160">
        <f t="shared" si="2"/>
        <v>2.1589872173503918E-3</v>
      </c>
      <c r="H54" s="159">
        <v>1339.123</v>
      </c>
      <c r="I54" s="160">
        <f t="shared" si="3"/>
        <v>6.5807130526661702E-3</v>
      </c>
      <c r="J54" s="159">
        <v>-504.32300000000004</v>
      </c>
      <c r="K54" s="159">
        <v>353.04100000000005</v>
      </c>
      <c r="L54" s="159"/>
      <c r="M54" s="136" t="s">
        <v>975</v>
      </c>
    </row>
    <row r="55" spans="1:13" x14ac:dyDescent="0.3">
      <c r="A55" s="136" t="s">
        <v>762</v>
      </c>
      <c r="B55" s="159">
        <v>1417872.179</v>
      </c>
      <c r="C55" s="160">
        <f t="shared" si="0"/>
        <v>5.6445889927474928</v>
      </c>
      <c r="D55" s="159">
        <v>1535214.2409999999</v>
      </c>
      <c r="E55" s="160">
        <f t="shared" si="1"/>
        <v>6.3098657919392149</v>
      </c>
      <c r="F55" s="159">
        <v>606425.46900000004</v>
      </c>
      <c r="G55" s="160">
        <f t="shared" si="2"/>
        <v>2.8623629193403612</v>
      </c>
      <c r="H55" s="159">
        <v>842239.32900000003</v>
      </c>
      <c r="I55" s="160">
        <f t="shared" si="3"/>
        <v>4.1389292438551921</v>
      </c>
      <c r="J55" s="159">
        <v>-811446.71</v>
      </c>
      <c r="K55" s="159">
        <v>-692974.91199999989</v>
      </c>
      <c r="L55" s="159"/>
      <c r="M55" s="136" t="s">
        <v>976</v>
      </c>
    </row>
    <row r="56" spans="1:13" x14ac:dyDescent="0.3">
      <c r="A56" s="136" t="s">
        <v>763</v>
      </c>
      <c r="B56" s="159">
        <v>303056.47399999999</v>
      </c>
      <c r="C56" s="160">
        <f t="shared" si="0"/>
        <v>1.2064763401505931</v>
      </c>
      <c r="D56" s="159">
        <v>103277.058</v>
      </c>
      <c r="E56" s="160">
        <f t="shared" si="1"/>
        <v>0.42447780769793053</v>
      </c>
      <c r="F56" s="159">
        <v>83320.861000000004</v>
      </c>
      <c r="G56" s="160">
        <f t="shared" si="2"/>
        <v>0.39327923236336315</v>
      </c>
      <c r="H56" s="159">
        <v>137946.16800000001</v>
      </c>
      <c r="I56" s="160">
        <f t="shared" si="3"/>
        <v>0.67789452374642234</v>
      </c>
      <c r="J56" s="159">
        <v>-219735.61299999998</v>
      </c>
      <c r="K56" s="159">
        <v>34669.11</v>
      </c>
      <c r="L56" s="159"/>
      <c r="M56" s="136" t="s">
        <v>977</v>
      </c>
    </row>
    <row r="57" spans="1:13" x14ac:dyDescent="0.3">
      <c r="A57" s="136" t="s">
        <v>764</v>
      </c>
      <c r="B57" s="159">
        <v>3.5030000000000001</v>
      </c>
      <c r="C57" s="160">
        <f t="shared" si="0"/>
        <v>1.3945541448976037E-5</v>
      </c>
      <c r="D57" s="159">
        <v>1.0269999999999999</v>
      </c>
      <c r="E57" s="160">
        <f t="shared" si="1"/>
        <v>4.2210604847571716E-6</v>
      </c>
      <c r="F57" s="159">
        <v>24.875</v>
      </c>
      <c r="G57" s="160">
        <f t="shared" si="2"/>
        <v>1.1741142359341026E-4</v>
      </c>
      <c r="H57" s="159" t="s">
        <v>765</v>
      </c>
      <c r="I57" s="160" t="str">
        <f t="shared" si="3"/>
        <v>x</v>
      </c>
      <c r="J57" s="159">
        <v>21.372</v>
      </c>
      <c r="K57" s="159">
        <v>-0.83199999999999985</v>
      </c>
      <c r="L57" s="159"/>
      <c r="M57" s="136" t="s">
        <v>978</v>
      </c>
    </row>
    <row r="58" spans="1:13" x14ac:dyDescent="0.3">
      <c r="A58" s="136" t="s">
        <v>766</v>
      </c>
      <c r="B58" s="159">
        <v>352.72399999999999</v>
      </c>
      <c r="C58" s="160">
        <f t="shared" si="0"/>
        <v>1.404204157022159E-3</v>
      </c>
      <c r="D58" s="159">
        <v>493.084</v>
      </c>
      <c r="E58" s="160">
        <f t="shared" si="1"/>
        <v>2.0266186836085743E-3</v>
      </c>
      <c r="F58" s="159">
        <v>4428.1289999999999</v>
      </c>
      <c r="G58" s="160">
        <f t="shared" si="2"/>
        <v>2.0901022301317154E-2</v>
      </c>
      <c r="H58" s="159">
        <v>4547.6459999999997</v>
      </c>
      <c r="I58" s="160">
        <f t="shared" si="3"/>
        <v>2.2348024334661636E-2</v>
      </c>
      <c r="J58" s="159">
        <v>4075.4049999999997</v>
      </c>
      <c r="K58" s="159">
        <v>4054.5619999999999</v>
      </c>
      <c r="L58" s="159"/>
      <c r="M58" s="136" t="s">
        <v>979</v>
      </c>
    </row>
    <row r="59" spans="1:13" x14ac:dyDescent="0.3">
      <c r="A59" s="136" t="s">
        <v>767</v>
      </c>
      <c r="B59" s="159">
        <v>34343.732000000004</v>
      </c>
      <c r="C59" s="160">
        <f t="shared" si="0"/>
        <v>0.1367233622947544</v>
      </c>
      <c r="D59" s="159">
        <v>80883.462</v>
      </c>
      <c r="E59" s="160">
        <f t="shared" si="1"/>
        <v>0.33243815513004704</v>
      </c>
      <c r="F59" s="159">
        <v>60018.057000000001</v>
      </c>
      <c r="G59" s="160">
        <f t="shared" si="2"/>
        <v>0.28328866386655044</v>
      </c>
      <c r="H59" s="159">
        <v>54785.896000000001</v>
      </c>
      <c r="I59" s="160">
        <f t="shared" si="3"/>
        <v>0.26922863763015892</v>
      </c>
      <c r="J59" s="159">
        <v>25674.324999999997</v>
      </c>
      <c r="K59" s="159">
        <v>-26097.565999999999</v>
      </c>
      <c r="L59" s="159"/>
      <c r="M59" s="136" t="s">
        <v>980</v>
      </c>
    </row>
    <row r="60" spans="1:13" x14ac:dyDescent="0.3">
      <c r="A60" s="136" t="s">
        <v>768</v>
      </c>
      <c r="B60" s="159">
        <v>3700036.0879999995</v>
      </c>
      <c r="C60" s="160">
        <f t="shared" si="0"/>
        <v>14.729947652843601</v>
      </c>
      <c r="D60" s="159">
        <v>3678421.9279999998</v>
      </c>
      <c r="E60" s="160">
        <f t="shared" si="1"/>
        <v>15.118638214746923</v>
      </c>
      <c r="F60" s="159">
        <v>4268017.1449999996</v>
      </c>
      <c r="G60" s="160">
        <f t="shared" si="2"/>
        <v>20.145285182533968</v>
      </c>
      <c r="H60" s="159">
        <v>3870968.8959999997</v>
      </c>
      <c r="I60" s="160">
        <f t="shared" si="3"/>
        <v>19.022700334750393</v>
      </c>
      <c r="J60" s="159">
        <v>567981.05700000003</v>
      </c>
      <c r="K60" s="159">
        <v>192546.96799999988</v>
      </c>
      <c r="L60" s="159"/>
      <c r="M60" s="136" t="s">
        <v>768</v>
      </c>
    </row>
    <row r="61" spans="1:13" x14ac:dyDescent="0.3">
      <c r="A61" s="136" t="s">
        <v>743</v>
      </c>
      <c r="B61" s="159">
        <v>94034.820999999996</v>
      </c>
      <c r="C61" s="160">
        <f t="shared" si="0"/>
        <v>0.37435526517343476</v>
      </c>
      <c r="D61" s="159">
        <v>232943.89</v>
      </c>
      <c r="E61" s="160">
        <f t="shared" si="1"/>
        <v>0.95741991163059548</v>
      </c>
      <c r="F61" s="159">
        <v>948384.53700000001</v>
      </c>
      <c r="G61" s="160">
        <f t="shared" si="2"/>
        <v>4.4764292905787846</v>
      </c>
      <c r="H61" s="159">
        <v>1014137.647</v>
      </c>
      <c r="I61" s="160">
        <f t="shared" si="3"/>
        <v>4.9836712914445176</v>
      </c>
      <c r="J61" s="159">
        <v>854349.71600000001</v>
      </c>
      <c r="K61" s="159">
        <v>781193.75699999998</v>
      </c>
      <c r="L61" s="159"/>
      <c r="M61" s="136" t="s">
        <v>957</v>
      </c>
    </row>
    <row r="62" spans="1:13" x14ac:dyDescent="0.3">
      <c r="A62" s="136" t="s">
        <v>769</v>
      </c>
      <c r="B62" s="159">
        <v>5.3019999999999996</v>
      </c>
      <c r="C62" s="160">
        <f t="shared" si="0"/>
        <v>2.1107411008413057E-5</v>
      </c>
      <c r="D62" s="159">
        <v>0.61799999999999999</v>
      </c>
      <c r="E62" s="160">
        <f t="shared" si="1"/>
        <v>2.5400344494449195E-6</v>
      </c>
      <c r="F62" s="159">
        <v>5765.5569999999998</v>
      </c>
      <c r="G62" s="160">
        <f t="shared" si="2"/>
        <v>2.7213759002168911E-2</v>
      </c>
      <c r="H62" s="159">
        <v>6281.2539999999999</v>
      </c>
      <c r="I62" s="160">
        <f t="shared" si="3"/>
        <v>3.0867314044274941E-2</v>
      </c>
      <c r="J62" s="159">
        <v>5760.2550000000001</v>
      </c>
      <c r="K62" s="159">
        <v>6280.6359999999995</v>
      </c>
      <c r="L62" s="159"/>
      <c r="M62" s="136" t="s">
        <v>981</v>
      </c>
    </row>
    <row r="63" spans="1:13" x14ac:dyDescent="0.3">
      <c r="A63" s="136" t="s">
        <v>770</v>
      </c>
      <c r="B63" s="159" t="s">
        <v>765</v>
      </c>
      <c r="C63" s="160" t="str">
        <f t="shared" si="0"/>
        <v>x</v>
      </c>
      <c r="D63" s="159">
        <v>809.14599999999996</v>
      </c>
      <c r="E63" s="160">
        <f t="shared" si="1"/>
        <v>3.3256613505348847E-3</v>
      </c>
      <c r="F63" s="159">
        <v>119.961</v>
      </c>
      <c r="G63" s="160">
        <f t="shared" si="2"/>
        <v>5.6622278535433518E-4</v>
      </c>
      <c r="H63" s="159">
        <v>159.63800000000001</v>
      </c>
      <c r="I63" s="160">
        <f t="shared" si="3"/>
        <v>7.8449244042669861E-4</v>
      </c>
      <c r="J63" s="159">
        <v>119.712</v>
      </c>
      <c r="K63" s="159">
        <v>-649.50799999999992</v>
      </c>
      <c r="L63" s="159"/>
      <c r="M63" s="136" t="s">
        <v>982</v>
      </c>
    </row>
    <row r="64" spans="1:13" x14ac:dyDescent="0.3">
      <c r="A64" s="136" t="s">
        <v>771</v>
      </c>
      <c r="B64" s="159">
        <v>3447.1759999999999</v>
      </c>
      <c r="C64" s="160">
        <f t="shared" si="0"/>
        <v>1.3723304536087758E-2</v>
      </c>
      <c r="D64" s="159">
        <v>7102.2539999999999</v>
      </c>
      <c r="E64" s="160">
        <f t="shared" si="1"/>
        <v>2.9190889690465981E-2</v>
      </c>
      <c r="F64" s="159">
        <v>7424.3459999999995</v>
      </c>
      <c r="G64" s="160">
        <f t="shared" si="2"/>
        <v>3.5043338014474013E-2</v>
      </c>
      <c r="H64" s="159">
        <v>11788.941999999999</v>
      </c>
      <c r="I64" s="160">
        <f t="shared" si="3"/>
        <v>5.7933173051709523E-2</v>
      </c>
      <c r="J64" s="159">
        <v>3977.1699999999996</v>
      </c>
      <c r="K64" s="159">
        <v>4686.6879999999992</v>
      </c>
      <c r="L64" s="159"/>
      <c r="M64" s="136" t="s">
        <v>983</v>
      </c>
    </row>
    <row r="65" spans="1:13" x14ac:dyDescent="0.3">
      <c r="A65" s="136" t="s">
        <v>772</v>
      </c>
      <c r="B65" s="159">
        <v>1018.044</v>
      </c>
      <c r="C65" s="160">
        <f t="shared" si="0"/>
        <v>4.0528617753015578E-3</v>
      </c>
      <c r="D65" s="159">
        <v>716.53499999999997</v>
      </c>
      <c r="E65" s="160">
        <f t="shared" si="1"/>
        <v>2.9450219809595717E-3</v>
      </c>
      <c r="F65" s="159">
        <v>346.89800000000002</v>
      </c>
      <c r="G65" s="160">
        <f t="shared" si="2"/>
        <v>1.6373784129329379E-3</v>
      </c>
      <c r="H65" s="159">
        <v>193.62200000000001</v>
      </c>
      <c r="I65" s="160">
        <f t="shared" si="3"/>
        <v>9.5149648141606806E-4</v>
      </c>
      <c r="J65" s="159">
        <v>-671.14599999999996</v>
      </c>
      <c r="K65" s="159">
        <v>-522.91300000000001</v>
      </c>
      <c r="L65" s="159"/>
      <c r="M65" s="136" t="s">
        <v>984</v>
      </c>
    </row>
    <row r="66" spans="1:13" x14ac:dyDescent="0.3">
      <c r="A66" s="136" t="s">
        <v>773</v>
      </c>
      <c r="B66" s="159">
        <v>5534.3220000000001</v>
      </c>
      <c r="C66" s="160">
        <f t="shared" si="0"/>
        <v>2.2032291419634586E-2</v>
      </c>
      <c r="D66" s="159">
        <v>67170.75</v>
      </c>
      <c r="E66" s="160">
        <f t="shared" si="1"/>
        <v>0.27607770063924325</v>
      </c>
      <c r="F66" s="159">
        <v>11979.808999999999</v>
      </c>
      <c r="G66" s="160">
        <f t="shared" si="2"/>
        <v>5.6545384083101446E-2</v>
      </c>
      <c r="H66" s="159">
        <v>12290.062</v>
      </c>
      <c r="I66" s="160">
        <f t="shared" si="3"/>
        <v>6.0395775012061247E-2</v>
      </c>
      <c r="J66" s="159">
        <v>6445.4869999999992</v>
      </c>
      <c r="K66" s="159">
        <v>-54880.688000000002</v>
      </c>
      <c r="L66" s="159"/>
      <c r="M66" s="136" t="s">
        <v>985</v>
      </c>
    </row>
    <row r="67" spans="1:13" x14ac:dyDescent="0.3">
      <c r="A67" s="136" t="s">
        <v>774</v>
      </c>
      <c r="B67" s="159">
        <v>3262.7060000000001</v>
      </c>
      <c r="C67" s="160">
        <f t="shared" si="0"/>
        <v>1.2988924281707908E-2</v>
      </c>
      <c r="D67" s="159">
        <v>10028.513999999999</v>
      </c>
      <c r="E67" s="160">
        <f t="shared" si="1"/>
        <v>4.1218076111230857E-2</v>
      </c>
      <c r="F67" s="159">
        <v>1926.7429999999999</v>
      </c>
      <c r="G67" s="160">
        <f t="shared" si="2"/>
        <v>9.0943372272819321E-3</v>
      </c>
      <c r="H67" s="159">
        <v>327.22199999999998</v>
      </c>
      <c r="I67" s="160">
        <f t="shared" si="3"/>
        <v>1.6080330832339742E-3</v>
      </c>
      <c r="J67" s="159">
        <v>-1335.9630000000002</v>
      </c>
      <c r="K67" s="159">
        <v>-9701.2919999999995</v>
      </c>
      <c r="L67" s="159"/>
      <c r="M67" s="136" t="s">
        <v>986</v>
      </c>
    </row>
    <row r="68" spans="1:13" x14ac:dyDescent="0.3">
      <c r="A68" s="136" t="s">
        <v>731</v>
      </c>
      <c r="B68" s="159">
        <v>3189.2449999999999</v>
      </c>
      <c r="C68" s="160">
        <f t="shared" si="0"/>
        <v>1.2696473976146039E-2</v>
      </c>
      <c r="D68" s="159">
        <v>1928.8810000000001</v>
      </c>
      <c r="E68" s="160">
        <f t="shared" si="1"/>
        <v>7.9278708557925012E-3</v>
      </c>
      <c r="F68" s="159">
        <v>10724.296</v>
      </c>
      <c r="G68" s="160">
        <f t="shared" si="2"/>
        <v>5.0619290870235784E-2</v>
      </c>
      <c r="H68" s="159">
        <v>8485.2209999999995</v>
      </c>
      <c r="I68" s="160">
        <f t="shared" si="3"/>
        <v>4.1698040127349831E-2</v>
      </c>
      <c r="J68" s="159">
        <v>7535.0510000000004</v>
      </c>
      <c r="K68" s="159">
        <v>6556.3399999999992</v>
      </c>
      <c r="L68" s="159"/>
      <c r="M68" s="136" t="s">
        <v>946</v>
      </c>
    </row>
    <row r="69" spans="1:13" x14ac:dyDescent="0.3">
      <c r="A69" s="136" t="s">
        <v>775</v>
      </c>
      <c r="B69" s="159">
        <v>63416.379000000001</v>
      </c>
      <c r="C69" s="160">
        <f t="shared" si="0"/>
        <v>0.25246238706493673</v>
      </c>
      <c r="D69" s="159">
        <v>56665.800999999999</v>
      </c>
      <c r="E69" s="160">
        <f t="shared" si="1"/>
        <v>0.23290143470127891</v>
      </c>
      <c r="F69" s="159">
        <v>51293.21</v>
      </c>
      <c r="G69" s="160">
        <f t="shared" si="2"/>
        <v>0.24210688670455263</v>
      </c>
      <c r="H69" s="159">
        <v>63377.749000000003</v>
      </c>
      <c r="I69" s="160">
        <f t="shared" si="3"/>
        <v>0.31145068831832501</v>
      </c>
      <c r="J69" s="159">
        <v>-12123.169000000002</v>
      </c>
      <c r="K69" s="159">
        <v>6711.948000000004</v>
      </c>
      <c r="L69" s="159"/>
      <c r="M69" s="136" t="s">
        <v>987</v>
      </c>
    </row>
    <row r="70" spans="1:13" x14ac:dyDescent="0.3">
      <c r="A70" s="136" t="s">
        <v>776</v>
      </c>
      <c r="B70" s="159">
        <v>12452.744000000001</v>
      </c>
      <c r="C70" s="160">
        <f t="shared" si="0"/>
        <v>4.9574723838277948E-2</v>
      </c>
      <c r="D70" s="159">
        <v>13825.027</v>
      </c>
      <c r="E70" s="160">
        <f t="shared" si="1"/>
        <v>5.6822079036417714E-2</v>
      </c>
      <c r="F70" s="159">
        <v>23830.847000000002</v>
      </c>
      <c r="G70" s="160">
        <f t="shared" si="2"/>
        <v>0.11248296167665328</v>
      </c>
      <c r="H70" s="159">
        <v>25049.597000000002</v>
      </c>
      <c r="I70" s="160">
        <f t="shared" si="3"/>
        <v>0.12309863241982055</v>
      </c>
      <c r="J70" s="159">
        <v>11378.103000000001</v>
      </c>
      <c r="K70" s="159">
        <v>11224.570000000002</v>
      </c>
      <c r="L70" s="159"/>
      <c r="M70" s="136" t="s">
        <v>988</v>
      </c>
    </row>
    <row r="71" spans="1:13" x14ac:dyDescent="0.3">
      <c r="A71" s="136" t="s">
        <v>744</v>
      </c>
      <c r="B71" s="159">
        <v>9178.0840000000007</v>
      </c>
      <c r="C71" s="160">
        <f t="shared" si="0"/>
        <v>3.653821034661256E-2</v>
      </c>
      <c r="D71" s="159">
        <v>8930.6080000000002</v>
      </c>
      <c r="E71" s="160">
        <f t="shared" si="1"/>
        <v>3.6705585719236884E-2</v>
      </c>
      <c r="F71" s="159">
        <v>362061.766</v>
      </c>
      <c r="G71" s="160">
        <f t="shared" si="2"/>
        <v>1.7089522562735351</v>
      </c>
      <c r="H71" s="159">
        <v>335631.54800000001</v>
      </c>
      <c r="I71" s="160">
        <f t="shared" si="3"/>
        <v>1.6493592513982303</v>
      </c>
      <c r="J71" s="159">
        <v>352883.68200000003</v>
      </c>
      <c r="K71" s="159">
        <v>326700.94</v>
      </c>
      <c r="L71" s="159"/>
      <c r="M71" s="136" t="s">
        <v>989</v>
      </c>
    </row>
    <row r="72" spans="1:13" x14ac:dyDescent="0.3">
      <c r="A72" s="136" t="s">
        <v>777</v>
      </c>
      <c r="B72" s="159">
        <v>183.36699999999999</v>
      </c>
      <c r="C72" s="160">
        <f t="shared" si="0"/>
        <v>7.2998918038092732E-4</v>
      </c>
      <c r="D72" s="159">
        <v>11.675000000000001</v>
      </c>
      <c r="E72" s="160">
        <f t="shared" si="1"/>
        <v>4.7985278636358319E-5</v>
      </c>
      <c r="F72" s="159">
        <v>318.16000000000003</v>
      </c>
      <c r="G72" s="160">
        <f t="shared" si="2"/>
        <v>1.5017334082604789E-3</v>
      </c>
      <c r="H72" s="159">
        <v>685.43399999999997</v>
      </c>
      <c r="I72" s="160">
        <f t="shared" si="3"/>
        <v>3.368357104269872E-3</v>
      </c>
      <c r="J72" s="159">
        <v>134.79300000000003</v>
      </c>
      <c r="K72" s="159">
        <v>673.75900000000001</v>
      </c>
      <c r="L72" s="159"/>
      <c r="M72" s="136" t="s">
        <v>990</v>
      </c>
    </row>
    <row r="73" spans="1:13" x14ac:dyDescent="0.3">
      <c r="A73" s="136" t="s">
        <v>732</v>
      </c>
      <c r="B73" s="159">
        <v>984853.51399999997</v>
      </c>
      <c r="C73" s="160">
        <f t="shared" si="0"/>
        <v>3.9207295177438484</v>
      </c>
      <c r="D73" s="159">
        <v>863782.55700000003</v>
      </c>
      <c r="E73" s="160">
        <f t="shared" si="1"/>
        <v>3.5502224136077993</v>
      </c>
      <c r="F73" s="159">
        <v>446882.07400000002</v>
      </c>
      <c r="G73" s="160">
        <f t="shared" si="2"/>
        <v>2.1093089642900789</v>
      </c>
      <c r="H73" s="159">
        <v>219460.73300000001</v>
      </c>
      <c r="I73" s="160">
        <f t="shared" si="3"/>
        <v>1.0784730829063389</v>
      </c>
      <c r="J73" s="159">
        <v>-537971.43999999994</v>
      </c>
      <c r="K73" s="159">
        <v>-644321.82400000002</v>
      </c>
      <c r="L73" s="159"/>
      <c r="M73" s="136" t="s">
        <v>947</v>
      </c>
    </row>
    <row r="74" spans="1:13" x14ac:dyDescent="0.3">
      <c r="A74" s="136" t="s">
        <v>778</v>
      </c>
      <c r="B74" s="159">
        <v>157691.56</v>
      </c>
      <c r="C74" s="160">
        <f t="shared" si="0"/>
        <v>0.62777453215349455</v>
      </c>
      <c r="D74" s="159">
        <v>129291.325</v>
      </c>
      <c r="E74" s="160">
        <f t="shared" si="1"/>
        <v>0.53139873707828345</v>
      </c>
      <c r="F74" s="159">
        <v>205451.92300000001</v>
      </c>
      <c r="G74" s="160">
        <f t="shared" si="2"/>
        <v>0.96974483455009886</v>
      </c>
      <c r="H74" s="159">
        <v>249079.92</v>
      </c>
      <c r="I74" s="160">
        <f t="shared" si="3"/>
        <v>1.2240275767805089</v>
      </c>
      <c r="J74" s="159">
        <v>47760.363000000012</v>
      </c>
      <c r="K74" s="159">
        <v>119788.59500000002</v>
      </c>
      <c r="L74" s="159"/>
      <c r="M74" s="136" t="s">
        <v>991</v>
      </c>
    </row>
    <row r="75" spans="1:13" x14ac:dyDescent="0.3">
      <c r="A75" s="136" t="s">
        <v>779</v>
      </c>
      <c r="B75" s="159">
        <v>1.08</v>
      </c>
      <c r="C75" s="160">
        <f t="shared" si="0"/>
        <v>4.2995103525247271E-6</v>
      </c>
      <c r="D75" s="159" t="s">
        <v>765</v>
      </c>
      <c r="E75" s="160" t="str">
        <f t="shared" si="1"/>
        <v>x</v>
      </c>
      <c r="F75" s="159">
        <v>32.630000000000003</v>
      </c>
      <c r="G75" s="160">
        <f t="shared" si="2"/>
        <v>1.5401546741117495E-4</v>
      </c>
      <c r="H75" s="159">
        <v>65.741</v>
      </c>
      <c r="I75" s="160">
        <f t="shared" si="3"/>
        <v>3.230641672163996E-4</v>
      </c>
      <c r="J75" s="159">
        <v>31.550000000000004</v>
      </c>
      <c r="K75" s="159">
        <v>65.667000000000002</v>
      </c>
      <c r="L75" s="159"/>
      <c r="M75" s="136" t="s">
        <v>992</v>
      </c>
    </row>
    <row r="76" spans="1:13" x14ac:dyDescent="0.3">
      <c r="A76" s="136" t="s">
        <v>780</v>
      </c>
      <c r="B76" s="159">
        <v>12020.468999999999</v>
      </c>
      <c r="C76" s="160">
        <f t="shared" si="0"/>
        <v>4.7853824914539399E-2</v>
      </c>
      <c r="D76" s="159">
        <v>10007.130999999999</v>
      </c>
      <c r="E76" s="160">
        <f t="shared" si="1"/>
        <v>4.1130190097262438E-2</v>
      </c>
      <c r="F76" s="159">
        <v>4955.982</v>
      </c>
      <c r="G76" s="160">
        <f t="shared" si="2"/>
        <v>2.3392518670284083E-2</v>
      </c>
      <c r="H76" s="159">
        <v>4028.37</v>
      </c>
      <c r="I76" s="160">
        <f t="shared" si="3"/>
        <v>1.9796200229529937E-2</v>
      </c>
      <c r="J76" s="159">
        <v>-7064.4869999999992</v>
      </c>
      <c r="K76" s="159">
        <v>-5978.7609999999995</v>
      </c>
      <c r="L76" s="159"/>
      <c r="M76" s="136" t="s">
        <v>993</v>
      </c>
    </row>
    <row r="77" spans="1:13" x14ac:dyDescent="0.3">
      <c r="A77" s="136" t="s">
        <v>733</v>
      </c>
      <c r="B77" s="159">
        <v>8969.0990000000002</v>
      </c>
      <c r="C77" s="160">
        <f t="shared" si="0"/>
        <v>3.5706235188258495E-2</v>
      </c>
      <c r="D77" s="159">
        <v>51904.400999999998</v>
      </c>
      <c r="E77" s="160">
        <f t="shared" si="1"/>
        <v>0.21333166119385649</v>
      </c>
      <c r="F77" s="159">
        <v>15036.704</v>
      </c>
      <c r="G77" s="160">
        <f t="shared" si="2"/>
        <v>7.0974103428853325E-2</v>
      </c>
      <c r="H77" s="159">
        <v>12828.782999999999</v>
      </c>
      <c r="I77" s="160">
        <f t="shared" si="3"/>
        <v>6.3043155660773412E-2</v>
      </c>
      <c r="J77" s="159">
        <v>6067.6049999999996</v>
      </c>
      <c r="K77" s="159">
        <v>-39075.618000000002</v>
      </c>
      <c r="L77" s="159"/>
      <c r="M77" s="136" t="s">
        <v>948</v>
      </c>
    </row>
    <row r="78" spans="1:13" x14ac:dyDescent="0.3">
      <c r="A78" s="136" t="s">
        <v>781</v>
      </c>
      <c r="B78" s="159">
        <v>150632.02799999999</v>
      </c>
      <c r="C78" s="160">
        <f t="shared" ref="C78:C141" si="4">IF(B78=0,0,IF(OR(B78="x",B78="Ə"),"x",B78/$B$12*100))</f>
        <v>0.59967033685906901</v>
      </c>
      <c r="D78" s="159">
        <v>136126.68700000001</v>
      </c>
      <c r="E78" s="160">
        <f t="shared" ref="E78:E141" si="5">IF(D78=0,0,IF(OR(D78="x",D78="Ə"),"x",D78/$D$12*100))</f>
        <v>0.5594926771339902</v>
      </c>
      <c r="F78" s="159">
        <v>19506.728999999999</v>
      </c>
      <c r="G78" s="160">
        <f t="shared" ref="G78:G141" si="6">IF(F78=0,0,IF(OR(F78="x",F78="Ə"),"x",F78/$F$12*100))</f>
        <v>9.2072877247873761E-2</v>
      </c>
      <c r="H78" s="159">
        <v>18349.424999999999</v>
      </c>
      <c r="I78" s="160">
        <f t="shared" ref="I78:I141" si="7">IF(H78=0,0,IF(OR(H78="x",H78="Ə"),"x",H78/$H$12*100))</f>
        <v>9.0172673164764502E-2</v>
      </c>
      <c r="J78" s="159">
        <v>-131125.299</v>
      </c>
      <c r="K78" s="159">
        <v>-117777.262</v>
      </c>
      <c r="L78" s="159"/>
      <c r="M78" s="136" t="s">
        <v>994</v>
      </c>
    </row>
    <row r="79" spans="1:13" x14ac:dyDescent="0.3">
      <c r="A79" s="136" t="s">
        <v>782</v>
      </c>
      <c r="B79" s="159">
        <v>3808.473</v>
      </c>
      <c r="C79" s="160">
        <f t="shared" si="4"/>
        <v>1.5161638047047132E-2</v>
      </c>
      <c r="D79" s="159">
        <v>7774.8819999999996</v>
      </c>
      <c r="E79" s="160">
        <f t="shared" si="5"/>
        <v>3.1955450032959895E-2</v>
      </c>
      <c r="F79" s="159">
        <v>777.45100000000002</v>
      </c>
      <c r="G79" s="160">
        <f t="shared" si="6"/>
        <v>3.6696132134319756E-3</v>
      </c>
      <c r="H79" s="159">
        <v>896.86699999999996</v>
      </c>
      <c r="I79" s="160">
        <f t="shared" si="7"/>
        <v>4.4073803328040437E-3</v>
      </c>
      <c r="J79" s="159">
        <v>-3031.0219999999999</v>
      </c>
      <c r="K79" s="159">
        <v>-6878.0149999999994</v>
      </c>
      <c r="L79" s="159"/>
      <c r="M79" s="136" t="s">
        <v>995</v>
      </c>
    </row>
    <row r="80" spans="1:13" x14ac:dyDescent="0.3">
      <c r="A80" s="136" t="s">
        <v>783</v>
      </c>
      <c r="B80" s="159">
        <v>755.072</v>
      </c>
      <c r="C80" s="160">
        <f t="shared" si="4"/>
        <v>3.005962852686621E-3</v>
      </c>
      <c r="D80" s="159">
        <v>662.50800000000004</v>
      </c>
      <c r="E80" s="160">
        <f t="shared" si="5"/>
        <v>2.7229662508622249E-3</v>
      </c>
      <c r="F80" s="159">
        <v>19668.38</v>
      </c>
      <c r="G80" s="160">
        <f t="shared" si="6"/>
        <v>9.2835879219142048E-2</v>
      </c>
      <c r="H80" s="159">
        <v>20998.125</v>
      </c>
      <c r="I80" s="160">
        <f t="shared" si="7"/>
        <v>0.10318890443149421</v>
      </c>
      <c r="J80" s="159">
        <v>18913.308000000001</v>
      </c>
      <c r="K80" s="159">
        <v>20335.616999999998</v>
      </c>
      <c r="L80" s="159"/>
      <c r="M80" s="136" t="s">
        <v>996</v>
      </c>
    </row>
    <row r="81" spans="1:13" x14ac:dyDescent="0.3">
      <c r="A81" s="136" t="s">
        <v>734</v>
      </c>
      <c r="B81" s="159">
        <v>9734.4</v>
      </c>
      <c r="C81" s="160">
        <f t="shared" si="4"/>
        <v>3.8752919977422869E-2</v>
      </c>
      <c r="D81" s="159">
        <v>2.3290000000000002</v>
      </c>
      <c r="E81" s="160">
        <f t="shared" si="5"/>
        <v>9.5723951986362765E-6</v>
      </c>
      <c r="F81" s="159">
        <v>5921.5950000000003</v>
      </c>
      <c r="G81" s="160">
        <f t="shared" si="6"/>
        <v>2.795026729220584E-2</v>
      </c>
      <c r="H81" s="159">
        <v>6672.2960000000003</v>
      </c>
      <c r="I81" s="160">
        <f t="shared" si="7"/>
        <v>3.2788971123976128E-2</v>
      </c>
      <c r="J81" s="159">
        <v>-3812.8049999999994</v>
      </c>
      <c r="K81" s="159">
        <v>6669.9670000000006</v>
      </c>
      <c r="L81" s="159"/>
      <c r="M81" s="136" t="s">
        <v>949</v>
      </c>
    </row>
    <row r="82" spans="1:13" x14ac:dyDescent="0.3">
      <c r="A82" s="136" t="s">
        <v>745</v>
      </c>
      <c r="B82" s="159">
        <v>346.20499999999998</v>
      </c>
      <c r="C82" s="160">
        <f t="shared" si="4"/>
        <v>1.3782518348109472E-3</v>
      </c>
      <c r="D82" s="159">
        <v>24.49</v>
      </c>
      <c r="E82" s="160">
        <f t="shared" si="5"/>
        <v>1.0065605771344026E-4</v>
      </c>
      <c r="F82" s="159">
        <v>110861.359</v>
      </c>
      <c r="G82" s="160">
        <f t="shared" si="6"/>
        <v>0.52327195906291957</v>
      </c>
      <c r="H82" s="159">
        <v>93806.506999999998</v>
      </c>
      <c r="I82" s="160">
        <f t="shared" si="7"/>
        <v>0.46098357286068603</v>
      </c>
      <c r="J82" s="159">
        <v>110515.15399999999</v>
      </c>
      <c r="K82" s="159">
        <v>93782.016999999993</v>
      </c>
      <c r="L82" s="159"/>
      <c r="M82" s="136" t="s">
        <v>959</v>
      </c>
    </row>
    <row r="83" spans="1:13" x14ac:dyDescent="0.3">
      <c r="A83" s="136" t="s">
        <v>784</v>
      </c>
      <c r="B83" s="159" t="s">
        <v>765</v>
      </c>
      <c r="C83" s="160" t="str">
        <f t="shared" si="4"/>
        <v>x</v>
      </c>
      <c r="D83" s="159">
        <v>9.9770000000000003</v>
      </c>
      <c r="E83" s="160">
        <f t="shared" si="5"/>
        <v>4.1006349032543631E-5</v>
      </c>
      <c r="F83" s="159" t="s">
        <v>785</v>
      </c>
      <c r="G83" s="160" t="str">
        <f t="shared" si="6"/>
        <v>x</v>
      </c>
      <c r="H83" s="159" t="s">
        <v>785</v>
      </c>
      <c r="I83" s="160" t="str">
        <f t="shared" si="7"/>
        <v>x</v>
      </c>
      <c r="J83" s="159" t="s">
        <v>765</v>
      </c>
      <c r="K83" s="159">
        <v>-9.9770000000000003</v>
      </c>
      <c r="L83" s="159"/>
      <c r="M83" s="136" t="s">
        <v>997</v>
      </c>
    </row>
    <row r="84" spans="1:13" x14ac:dyDescent="0.3">
      <c r="A84" s="136" t="s">
        <v>786</v>
      </c>
      <c r="B84" s="159">
        <v>12052.727000000001</v>
      </c>
      <c r="C84" s="160">
        <f t="shared" si="4"/>
        <v>4.7982244919124346E-2</v>
      </c>
      <c r="D84" s="159">
        <v>26424.406999999999</v>
      </c>
      <c r="E84" s="160">
        <f t="shared" si="5"/>
        <v>0.10860664091610596</v>
      </c>
      <c r="F84" s="159">
        <v>7845.0969999999998</v>
      </c>
      <c r="G84" s="160">
        <f t="shared" si="6"/>
        <v>3.7029306814005708E-2</v>
      </c>
      <c r="H84" s="159">
        <v>9099.1929999999993</v>
      </c>
      <c r="I84" s="160">
        <f t="shared" si="7"/>
        <v>4.4715218948392817E-2</v>
      </c>
      <c r="J84" s="159">
        <v>-4207.630000000001</v>
      </c>
      <c r="K84" s="159">
        <v>-17325.214</v>
      </c>
      <c r="L84" s="159"/>
      <c r="M84" s="136" t="s">
        <v>998</v>
      </c>
    </row>
    <row r="85" spans="1:13" x14ac:dyDescent="0.3">
      <c r="A85" s="136" t="s">
        <v>787</v>
      </c>
      <c r="B85" s="159" t="s">
        <v>765</v>
      </c>
      <c r="C85" s="160" t="str">
        <f t="shared" si="4"/>
        <v>x</v>
      </c>
      <c r="D85" s="159">
        <v>4.8529999999999998</v>
      </c>
      <c r="E85" s="160">
        <f t="shared" si="5"/>
        <v>1.9946257577922643E-5</v>
      </c>
      <c r="F85" s="159">
        <v>144.54900000000001</v>
      </c>
      <c r="G85" s="160">
        <f t="shared" si="6"/>
        <v>6.8227955252276825E-4</v>
      </c>
      <c r="H85" s="159">
        <v>105</v>
      </c>
      <c r="I85" s="160">
        <f t="shared" si="7"/>
        <v>5.1599059274610917E-4</v>
      </c>
      <c r="J85" s="159">
        <v>144.09800000000001</v>
      </c>
      <c r="K85" s="159">
        <v>100.14700000000001</v>
      </c>
      <c r="L85" s="159"/>
      <c r="M85" s="136" t="s">
        <v>999</v>
      </c>
    </row>
    <row r="86" spans="1:13" x14ac:dyDescent="0.3">
      <c r="A86" s="136" t="s">
        <v>788</v>
      </c>
      <c r="B86" s="159">
        <v>1251.2080000000001</v>
      </c>
      <c r="C86" s="160">
        <f t="shared" si="4"/>
        <v>4.9810942121868134E-3</v>
      </c>
      <c r="D86" s="159">
        <v>219.149</v>
      </c>
      <c r="E86" s="160">
        <f t="shared" si="5"/>
        <v>9.0072169831942502E-4</v>
      </c>
      <c r="F86" s="159">
        <v>2474.66</v>
      </c>
      <c r="G86" s="160">
        <f t="shared" si="6"/>
        <v>1.1680536824509291E-2</v>
      </c>
      <c r="H86" s="159">
        <v>1352.943</v>
      </c>
      <c r="I86" s="160">
        <f t="shared" si="7"/>
        <v>6.6486272430638016E-3</v>
      </c>
      <c r="J86" s="159">
        <v>1223.4519999999998</v>
      </c>
      <c r="K86" s="159">
        <v>1133.7939999999999</v>
      </c>
      <c r="L86" s="159"/>
      <c r="M86" s="136" t="s">
        <v>1000</v>
      </c>
    </row>
    <row r="87" spans="1:13" x14ac:dyDescent="0.3">
      <c r="A87" s="136" t="s">
        <v>789</v>
      </c>
      <c r="B87" s="159">
        <v>27.585999999999999</v>
      </c>
      <c r="C87" s="160">
        <f t="shared" si="4"/>
        <v>1.0982064128217325E-4</v>
      </c>
      <c r="D87" s="159">
        <v>202.05199999999999</v>
      </c>
      <c r="E87" s="160">
        <f t="shared" si="5"/>
        <v>8.3045152197288826E-4</v>
      </c>
      <c r="F87" s="159" t="s">
        <v>765</v>
      </c>
      <c r="G87" s="160" t="str">
        <f t="shared" si="6"/>
        <v>x</v>
      </c>
      <c r="H87" s="159">
        <v>23.111000000000001</v>
      </c>
      <c r="I87" s="160">
        <f t="shared" si="7"/>
        <v>1.1357198656147932E-4</v>
      </c>
      <c r="J87" s="159">
        <v>-27.581</v>
      </c>
      <c r="K87" s="159">
        <v>-178.941</v>
      </c>
      <c r="L87" s="159"/>
      <c r="M87" s="136" t="s">
        <v>1001</v>
      </c>
    </row>
    <row r="88" spans="1:13" x14ac:dyDescent="0.3">
      <c r="A88" s="136" t="s">
        <v>738</v>
      </c>
      <c r="B88" s="159">
        <v>140476.546</v>
      </c>
      <c r="C88" s="160">
        <f t="shared" si="4"/>
        <v>0.55924107760547781</v>
      </c>
      <c r="D88" s="159">
        <v>37161.915999999997</v>
      </c>
      <c r="E88" s="160">
        <f t="shared" si="5"/>
        <v>0.1527387489439779</v>
      </c>
      <c r="F88" s="159">
        <v>55257.728999999999</v>
      </c>
      <c r="G88" s="160">
        <f t="shared" si="6"/>
        <v>0.26081964327352242</v>
      </c>
      <c r="H88" s="159">
        <v>36673.599000000002</v>
      </c>
      <c r="I88" s="160">
        <f t="shared" si="7"/>
        <v>0.18022125796326777</v>
      </c>
      <c r="J88" s="159">
        <v>-85218.81700000001</v>
      </c>
      <c r="K88" s="159">
        <v>-488.31699999999546</v>
      </c>
      <c r="L88" s="159"/>
      <c r="M88" s="136" t="s">
        <v>953</v>
      </c>
    </row>
    <row r="89" spans="1:13" x14ac:dyDescent="0.3">
      <c r="A89" s="136" t="s">
        <v>790</v>
      </c>
      <c r="B89" s="159">
        <v>476497.74400000001</v>
      </c>
      <c r="C89" s="160">
        <f t="shared" si="4"/>
        <v>1.8969509104469231</v>
      </c>
      <c r="D89" s="159">
        <v>495665.9</v>
      </c>
      <c r="E89" s="160">
        <f t="shared" si="5"/>
        <v>2.0372305200891923</v>
      </c>
      <c r="F89" s="159">
        <v>1118917.682</v>
      </c>
      <c r="G89" s="160">
        <f t="shared" si="6"/>
        <v>5.2813554945712049</v>
      </c>
      <c r="H89" s="159">
        <v>962299.96600000001</v>
      </c>
      <c r="I89" s="160">
        <f t="shared" si="7"/>
        <v>4.7289307605323874</v>
      </c>
      <c r="J89" s="159">
        <v>642419.93800000008</v>
      </c>
      <c r="K89" s="159">
        <v>466634.06599999999</v>
      </c>
      <c r="L89" s="159"/>
      <c r="M89" s="136" t="s">
        <v>1002</v>
      </c>
    </row>
    <row r="90" spans="1:13" x14ac:dyDescent="0.3">
      <c r="A90" s="136" t="s">
        <v>791</v>
      </c>
      <c r="B90" s="159">
        <v>7637.12</v>
      </c>
      <c r="C90" s="160">
        <f t="shared" si="4"/>
        <v>3.0403589355068188E-2</v>
      </c>
      <c r="D90" s="159">
        <v>7069.9110000000001</v>
      </c>
      <c r="E90" s="160">
        <f t="shared" si="5"/>
        <v>2.905795711085693E-2</v>
      </c>
      <c r="F90" s="159">
        <v>4098.6620000000003</v>
      </c>
      <c r="G90" s="160">
        <f t="shared" si="6"/>
        <v>1.9345919205958358E-2</v>
      </c>
      <c r="H90" s="159">
        <v>2481.759</v>
      </c>
      <c r="I90" s="160">
        <f t="shared" si="7"/>
        <v>1.2195850452028485E-2</v>
      </c>
      <c r="J90" s="159">
        <v>-3538.4579999999996</v>
      </c>
      <c r="K90" s="159">
        <v>-4588.152</v>
      </c>
      <c r="L90" s="159"/>
      <c r="M90" s="136" t="s">
        <v>1003</v>
      </c>
    </row>
    <row r="91" spans="1:13" x14ac:dyDescent="0.3">
      <c r="A91" s="136" t="s">
        <v>792</v>
      </c>
      <c r="B91" s="159">
        <v>642.88900000000001</v>
      </c>
      <c r="C91" s="160">
        <f t="shared" si="4"/>
        <v>2.5593591768743235E-3</v>
      </c>
      <c r="D91" s="159">
        <v>686.48400000000004</v>
      </c>
      <c r="E91" s="160">
        <f t="shared" si="5"/>
        <v>2.8215097232892335E-3</v>
      </c>
      <c r="F91" s="159">
        <v>5424.4840000000004</v>
      </c>
      <c r="G91" s="160">
        <f t="shared" si="6"/>
        <v>2.5603874922600058E-2</v>
      </c>
      <c r="H91" s="159">
        <v>4980.2439999999997</v>
      </c>
      <c r="I91" s="160">
        <f t="shared" si="7"/>
        <v>2.4473895748383365E-2</v>
      </c>
      <c r="J91" s="159">
        <v>4781.5950000000003</v>
      </c>
      <c r="K91" s="159">
        <v>4293.7599999999993</v>
      </c>
      <c r="L91" s="159"/>
      <c r="M91" s="136" t="s">
        <v>1004</v>
      </c>
    </row>
    <row r="92" spans="1:13" x14ac:dyDescent="0.3">
      <c r="A92" s="136" t="s">
        <v>793</v>
      </c>
      <c r="B92" s="159">
        <v>20861.460999999999</v>
      </c>
      <c r="C92" s="160">
        <f t="shared" si="4"/>
        <v>8.305006253545448E-2</v>
      </c>
      <c r="D92" s="159">
        <v>30734.764999999999</v>
      </c>
      <c r="E92" s="160">
        <f t="shared" si="5"/>
        <v>0.12632259206406793</v>
      </c>
      <c r="F92" s="159">
        <v>11417.358</v>
      </c>
      <c r="G92" s="160">
        <f t="shared" si="6"/>
        <v>5.3890583174094925E-2</v>
      </c>
      <c r="H92" s="159">
        <v>8752.4079999999994</v>
      </c>
      <c r="I92" s="160">
        <f t="shared" si="7"/>
        <v>4.3011049446436064E-2</v>
      </c>
      <c r="J92" s="159">
        <v>-9444.1029999999992</v>
      </c>
      <c r="K92" s="159">
        <v>-21982.357</v>
      </c>
      <c r="L92" s="159"/>
      <c r="M92" s="136" t="s">
        <v>1005</v>
      </c>
    </row>
    <row r="93" spans="1:13" x14ac:dyDescent="0.3">
      <c r="A93" s="136" t="s">
        <v>794</v>
      </c>
      <c r="B93" s="159">
        <v>4262.6360000000004</v>
      </c>
      <c r="C93" s="160">
        <f t="shared" si="4"/>
        <v>1.696967371393018E-2</v>
      </c>
      <c r="D93" s="159">
        <v>4631.076</v>
      </c>
      <c r="E93" s="160">
        <f t="shared" si="5"/>
        <v>1.9034130385109354E-2</v>
      </c>
      <c r="F93" s="159">
        <v>12050.385</v>
      </c>
      <c r="G93" s="160">
        <f t="shared" si="6"/>
        <v>5.687850684215788E-2</v>
      </c>
      <c r="H93" s="159">
        <v>12712.459000000001</v>
      </c>
      <c r="I93" s="160">
        <f t="shared" si="7"/>
        <v>6.2471516711148659E-2</v>
      </c>
      <c r="J93" s="159">
        <v>7787.7489999999998</v>
      </c>
      <c r="K93" s="159">
        <v>8081.3830000000007</v>
      </c>
      <c r="L93" s="159"/>
      <c r="M93" s="136" t="s">
        <v>1006</v>
      </c>
    </row>
    <row r="94" spans="1:13" x14ac:dyDescent="0.3">
      <c r="A94" s="136" t="s">
        <v>795</v>
      </c>
      <c r="B94" s="159">
        <v>12433.346</v>
      </c>
      <c r="C94" s="160">
        <f t="shared" si="4"/>
        <v>4.9497499855112877E-2</v>
      </c>
      <c r="D94" s="159">
        <v>18042.744999999999</v>
      </c>
      <c r="E94" s="160">
        <f t="shared" si="5"/>
        <v>7.4157271622249318E-2</v>
      </c>
      <c r="F94" s="159">
        <v>625.30700000000002</v>
      </c>
      <c r="G94" s="160">
        <f t="shared" si="6"/>
        <v>2.9514848262482247E-3</v>
      </c>
      <c r="H94" s="159">
        <v>420.65</v>
      </c>
      <c r="I94" s="160">
        <f t="shared" si="7"/>
        <v>2.0671565984633406E-3</v>
      </c>
      <c r="J94" s="159">
        <v>-11808.038999999999</v>
      </c>
      <c r="K94" s="159">
        <v>-17622.094999999998</v>
      </c>
      <c r="L94" s="159"/>
      <c r="M94" s="136" t="s">
        <v>1007</v>
      </c>
    </row>
    <row r="95" spans="1:13" x14ac:dyDescent="0.3">
      <c r="A95" s="136" t="s">
        <v>746</v>
      </c>
      <c r="B95" s="159">
        <v>23687.628000000001</v>
      </c>
      <c r="C95" s="160">
        <f t="shared" si="4"/>
        <v>9.4301112789587582E-2</v>
      </c>
      <c r="D95" s="159">
        <v>24144.506000000001</v>
      </c>
      <c r="E95" s="160">
        <f t="shared" si="5"/>
        <v>9.9236046933381172E-2</v>
      </c>
      <c r="F95" s="159">
        <v>206305.23199999999</v>
      </c>
      <c r="G95" s="160">
        <f t="shared" si="6"/>
        <v>0.97377250186487541</v>
      </c>
      <c r="H95" s="159">
        <v>150819.94399999999</v>
      </c>
      <c r="I95" s="160">
        <f t="shared" si="7"/>
        <v>0.74115878383328548</v>
      </c>
      <c r="J95" s="159">
        <v>182617.60399999999</v>
      </c>
      <c r="K95" s="159">
        <v>126675.43799999999</v>
      </c>
      <c r="L95" s="159"/>
      <c r="M95" s="136" t="s">
        <v>960</v>
      </c>
    </row>
    <row r="96" spans="1:13" x14ac:dyDescent="0.3">
      <c r="A96" s="136" t="s">
        <v>796</v>
      </c>
      <c r="B96" s="159">
        <v>15207.388000000001</v>
      </c>
      <c r="C96" s="160">
        <f t="shared" si="4"/>
        <v>6.0541039019315089E-2</v>
      </c>
      <c r="D96" s="159">
        <v>16614.153999999999</v>
      </c>
      <c r="E96" s="160">
        <f t="shared" si="5"/>
        <v>6.8285636744956482E-2</v>
      </c>
      <c r="F96" s="159">
        <v>5861.9889999999996</v>
      </c>
      <c r="G96" s="160">
        <f t="shared" si="6"/>
        <v>2.7668923560961258E-2</v>
      </c>
      <c r="H96" s="159">
        <v>4021.7130000000002</v>
      </c>
      <c r="I96" s="160">
        <f t="shared" si="7"/>
        <v>1.9763486425949835E-2</v>
      </c>
      <c r="J96" s="159">
        <v>-9345.3990000000013</v>
      </c>
      <c r="K96" s="159">
        <v>-12592.440999999999</v>
      </c>
      <c r="L96" s="159"/>
      <c r="M96" s="136" t="s">
        <v>1008</v>
      </c>
    </row>
    <row r="97" spans="1:14" x14ac:dyDescent="0.3">
      <c r="A97" s="136" t="s">
        <v>797</v>
      </c>
      <c r="B97" s="159" t="s">
        <v>765</v>
      </c>
      <c r="C97" s="160" t="str">
        <f t="shared" si="4"/>
        <v>x</v>
      </c>
      <c r="D97" s="159">
        <v>12.497999999999999</v>
      </c>
      <c r="E97" s="160">
        <f t="shared" si="5"/>
        <v>5.1367881147512307E-5</v>
      </c>
      <c r="F97" s="159">
        <v>1429.2249999999999</v>
      </c>
      <c r="G97" s="160">
        <f t="shared" si="6"/>
        <v>6.7460237943835879E-3</v>
      </c>
      <c r="H97" s="159">
        <v>1459.6890000000001</v>
      </c>
      <c r="I97" s="160">
        <f t="shared" si="7"/>
        <v>7.1731980222378604E-3</v>
      </c>
      <c r="J97" s="159">
        <v>1429.1079999999999</v>
      </c>
      <c r="K97" s="159">
        <v>1447.191</v>
      </c>
      <c r="L97" s="159"/>
      <c r="M97" s="136" t="s">
        <v>1009</v>
      </c>
    </row>
    <row r="98" spans="1:14" x14ac:dyDescent="0.3">
      <c r="A98" s="136" t="s">
        <v>739</v>
      </c>
      <c r="B98" s="159">
        <v>1109625.5079999999</v>
      </c>
      <c r="C98" s="160">
        <f t="shared" si="4"/>
        <v>4.417450332473619</v>
      </c>
      <c r="D98" s="159">
        <v>962823.98300000001</v>
      </c>
      <c r="E98" s="160">
        <f t="shared" si="5"/>
        <v>3.9572914006015689</v>
      </c>
      <c r="F98" s="159">
        <v>37739.374000000003</v>
      </c>
      <c r="G98" s="160">
        <f t="shared" si="6"/>
        <v>0.17813200510006569</v>
      </c>
      <c r="H98" s="159">
        <v>24518.098000000002</v>
      </c>
      <c r="I98" s="160">
        <f t="shared" si="7"/>
        <v>0.12048674209549709</v>
      </c>
      <c r="J98" s="159">
        <v>-1071886.1339999998</v>
      </c>
      <c r="K98" s="159">
        <v>-938305.88500000001</v>
      </c>
      <c r="L98" s="159"/>
      <c r="M98" s="136" t="s">
        <v>954</v>
      </c>
    </row>
    <row r="99" spans="1:14" x14ac:dyDescent="0.3">
      <c r="A99" s="136" t="s">
        <v>798</v>
      </c>
      <c r="B99" s="159">
        <v>434.94200000000001</v>
      </c>
      <c r="C99" s="160">
        <f t="shared" si="4"/>
        <v>1.7315163256924164E-3</v>
      </c>
      <c r="D99" s="159">
        <v>4.069</v>
      </c>
      <c r="E99" s="160">
        <f t="shared" si="5"/>
        <v>1.6723948502898669E-5</v>
      </c>
      <c r="F99" s="159">
        <v>16562.694</v>
      </c>
      <c r="G99" s="160">
        <f t="shared" si="6"/>
        <v>7.8176863561086815E-2</v>
      </c>
      <c r="H99" s="159">
        <v>9109.8320000000003</v>
      </c>
      <c r="I99" s="160">
        <f t="shared" si="7"/>
        <v>4.4767501080928314E-2</v>
      </c>
      <c r="J99" s="159">
        <v>16127.752</v>
      </c>
      <c r="K99" s="159">
        <v>9105.7630000000008</v>
      </c>
      <c r="L99" s="159"/>
      <c r="M99" s="136" t="s">
        <v>1010</v>
      </c>
    </row>
    <row r="100" spans="1:14" x14ac:dyDescent="0.3">
      <c r="A100" s="136" t="s">
        <v>799</v>
      </c>
      <c r="B100" s="159">
        <v>2725.7979999999998</v>
      </c>
      <c r="C100" s="160">
        <f t="shared" si="4"/>
        <v>1.0851478444343698E-2</v>
      </c>
      <c r="D100" s="159">
        <v>5201.1390000000001</v>
      </c>
      <c r="E100" s="160">
        <f t="shared" si="5"/>
        <v>2.1377139541021845E-2</v>
      </c>
      <c r="F100" s="159">
        <v>3059.4209999999998</v>
      </c>
      <c r="G100" s="160">
        <f t="shared" si="6"/>
        <v>1.4440642210314564E-2</v>
      </c>
      <c r="H100" s="159">
        <v>3435.69</v>
      </c>
      <c r="I100" s="160">
        <f t="shared" si="7"/>
        <v>1.6883654472303618E-2</v>
      </c>
      <c r="J100" s="159">
        <v>333.62300000000005</v>
      </c>
      <c r="K100" s="159">
        <v>-1765.4490000000001</v>
      </c>
      <c r="L100" s="159"/>
      <c r="M100" s="136" t="s">
        <v>1011</v>
      </c>
    </row>
    <row r="101" spans="1:14" x14ac:dyDescent="0.3">
      <c r="A101" s="136" t="s">
        <v>800</v>
      </c>
      <c r="B101" s="159" t="s">
        <v>785</v>
      </c>
      <c r="C101" s="160" t="str">
        <f t="shared" si="4"/>
        <v>x</v>
      </c>
      <c r="D101" s="159" t="s">
        <v>785</v>
      </c>
      <c r="E101" s="160" t="str">
        <f t="shared" si="5"/>
        <v>x</v>
      </c>
      <c r="F101" s="159">
        <v>1761.2909999999999</v>
      </c>
      <c r="G101" s="160">
        <f t="shared" si="6"/>
        <v>8.3133943184828599E-3</v>
      </c>
      <c r="H101" s="159">
        <v>1303.9970000000001</v>
      </c>
      <c r="I101" s="160">
        <f t="shared" si="7"/>
        <v>6.4080969997061714E-3</v>
      </c>
      <c r="J101" s="159">
        <v>1761.2909999999999</v>
      </c>
      <c r="K101" s="159">
        <v>1303.9970000000001</v>
      </c>
      <c r="L101" s="159"/>
      <c r="M101" s="136" t="s">
        <v>1012</v>
      </c>
    </row>
    <row r="102" spans="1:14" x14ac:dyDescent="0.3">
      <c r="A102" s="136" t="s">
        <v>801</v>
      </c>
      <c r="B102" s="159" t="s">
        <v>785</v>
      </c>
      <c r="C102" s="160" t="str">
        <f t="shared" si="4"/>
        <v>x</v>
      </c>
      <c r="D102" s="159" t="s">
        <v>785</v>
      </c>
      <c r="E102" s="160" t="str">
        <f t="shared" si="5"/>
        <v>x</v>
      </c>
      <c r="F102" s="159" t="s">
        <v>765</v>
      </c>
      <c r="G102" s="160" t="str">
        <f t="shared" si="6"/>
        <v>x</v>
      </c>
      <c r="H102" s="159" t="s">
        <v>785</v>
      </c>
      <c r="I102" s="160" t="str">
        <f t="shared" si="7"/>
        <v>x</v>
      </c>
      <c r="J102" s="159" t="s">
        <v>765</v>
      </c>
      <c r="K102" s="159" t="s">
        <v>785</v>
      </c>
      <c r="L102" s="159"/>
      <c r="M102" s="136" t="s">
        <v>1013</v>
      </c>
    </row>
    <row r="103" spans="1:14" x14ac:dyDescent="0.3">
      <c r="A103" s="136" t="s">
        <v>802</v>
      </c>
      <c r="B103" s="159">
        <v>297.43599999999998</v>
      </c>
      <c r="C103" s="160">
        <f t="shared" si="4"/>
        <v>1.1841010751977264E-3</v>
      </c>
      <c r="D103" s="159">
        <v>595.11099999999999</v>
      </c>
      <c r="E103" s="160">
        <f t="shared" si="5"/>
        <v>2.4459586427890219E-3</v>
      </c>
      <c r="F103" s="159">
        <v>1016.879</v>
      </c>
      <c r="G103" s="160">
        <f t="shared" si="6"/>
        <v>4.7997270758690829E-3</v>
      </c>
      <c r="H103" s="159">
        <v>1017.004</v>
      </c>
      <c r="I103" s="160">
        <f t="shared" si="7"/>
        <v>4.997757112239657E-3</v>
      </c>
      <c r="J103" s="159">
        <v>719.44299999999998</v>
      </c>
      <c r="K103" s="159">
        <v>421.89300000000003</v>
      </c>
      <c r="L103" s="159"/>
      <c r="M103" s="136" t="s">
        <v>1014</v>
      </c>
      <c r="N103" s="65"/>
    </row>
    <row r="104" spans="1:14" x14ac:dyDescent="0.3">
      <c r="A104" s="136" t="s">
        <v>803</v>
      </c>
      <c r="B104" s="159">
        <v>14352.308000000001</v>
      </c>
      <c r="C104" s="160">
        <f t="shared" si="4"/>
        <v>5.7136941507984686E-2</v>
      </c>
      <c r="D104" s="159">
        <v>15652.466</v>
      </c>
      <c r="E104" s="160">
        <f t="shared" si="5"/>
        <v>6.4333014334571725E-2</v>
      </c>
      <c r="F104" s="159">
        <v>44743.482000000004</v>
      </c>
      <c r="G104" s="160">
        <f t="shared" si="6"/>
        <v>0.21119179570436691</v>
      </c>
      <c r="H104" s="159">
        <v>32273.167000000001</v>
      </c>
      <c r="I104" s="160">
        <f t="shared" si="7"/>
        <v>0.15859667209642064</v>
      </c>
      <c r="J104" s="159">
        <v>30391.174000000003</v>
      </c>
      <c r="K104" s="159">
        <v>16620.701000000001</v>
      </c>
      <c r="L104" s="159"/>
      <c r="M104" s="136" t="s">
        <v>1015</v>
      </c>
    </row>
    <row r="105" spans="1:14" x14ac:dyDescent="0.3">
      <c r="A105" s="136" t="s">
        <v>804</v>
      </c>
      <c r="B105" s="159" t="s">
        <v>765</v>
      </c>
      <c r="C105" s="160" t="str">
        <f t="shared" si="4"/>
        <v>x</v>
      </c>
      <c r="D105" s="159" t="s">
        <v>765</v>
      </c>
      <c r="E105" s="160" t="str">
        <f t="shared" si="5"/>
        <v>x</v>
      </c>
      <c r="F105" s="159">
        <v>504.09699999999998</v>
      </c>
      <c r="G105" s="160">
        <f t="shared" si="6"/>
        <v>2.3793666894137617E-3</v>
      </c>
      <c r="H105" s="159">
        <v>923.40800000000002</v>
      </c>
      <c r="I105" s="160">
        <f t="shared" si="7"/>
        <v>4.5378080120618966E-3</v>
      </c>
      <c r="J105" s="159">
        <v>504.05199999999996</v>
      </c>
      <c r="K105" s="159">
        <v>923.39400000000001</v>
      </c>
      <c r="L105" s="159"/>
      <c r="M105" s="136" t="s">
        <v>1016</v>
      </c>
    </row>
    <row r="106" spans="1:14" x14ac:dyDescent="0.3">
      <c r="A106" s="136" t="s">
        <v>805</v>
      </c>
      <c r="B106" s="159" t="s">
        <v>785</v>
      </c>
      <c r="C106" s="160" t="str">
        <f t="shared" si="4"/>
        <v>x</v>
      </c>
      <c r="D106" s="159" t="s">
        <v>765</v>
      </c>
      <c r="E106" s="160" t="str">
        <f t="shared" si="5"/>
        <v>x</v>
      </c>
      <c r="F106" s="159">
        <v>45.162999999999997</v>
      </c>
      <c r="G106" s="160">
        <f t="shared" si="6"/>
        <v>2.1317194467333414E-4</v>
      </c>
      <c r="H106" s="159">
        <v>25.571000000000002</v>
      </c>
      <c r="I106" s="160">
        <f t="shared" si="7"/>
        <v>1.2566090902010242E-4</v>
      </c>
      <c r="J106" s="159">
        <v>45.162999999999997</v>
      </c>
      <c r="K106" s="159">
        <v>25.141000000000002</v>
      </c>
      <c r="L106" s="159"/>
      <c r="M106" s="136" t="s">
        <v>1017</v>
      </c>
    </row>
    <row r="107" spans="1:14" x14ac:dyDescent="0.3">
      <c r="A107" s="136" t="s">
        <v>747</v>
      </c>
      <c r="B107" s="159">
        <v>907.45600000000002</v>
      </c>
      <c r="C107" s="160">
        <f t="shared" si="4"/>
        <v>3.6126078393154434E-3</v>
      </c>
      <c r="D107" s="159">
        <v>1036.4860000000001</v>
      </c>
      <c r="E107" s="160">
        <f t="shared" si="5"/>
        <v>4.2600487805297205E-3</v>
      </c>
      <c r="F107" s="159">
        <v>54230.877</v>
      </c>
      <c r="G107" s="160">
        <f t="shared" si="6"/>
        <v>0.25597284306689966</v>
      </c>
      <c r="H107" s="159">
        <v>58805.821000000004</v>
      </c>
      <c r="I107" s="160">
        <f t="shared" si="7"/>
        <v>0.28898333747344374</v>
      </c>
      <c r="J107" s="159">
        <v>53323.421000000002</v>
      </c>
      <c r="K107" s="159">
        <v>57769.335000000006</v>
      </c>
      <c r="L107" s="159"/>
      <c r="M107" s="136" t="s">
        <v>961</v>
      </c>
    </row>
    <row r="108" spans="1:14" x14ac:dyDescent="0.3">
      <c r="A108" s="136" t="s">
        <v>806</v>
      </c>
      <c r="B108" s="159">
        <v>2373.5279999999998</v>
      </c>
      <c r="C108" s="160">
        <f t="shared" si="4"/>
        <v>9.4490816740808413E-3</v>
      </c>
      <c r="D108" s="159">
        <v>917.971</v>
      </c>
      <c r="E108" s="160">
        <f t="shared" si="5"/>
        <v>3.772941688659227E-3</v>
      </c>
      <c r="F108" s="159">
        <v>3184.982</v>
      </c>
      <c r="G108" s="160">
        <f t="shared" si="6"/>
        <v>1.503329731615626E-2</v>
      </c>
      <c r="H108" s="159">
        <v>2222.5830000000001</v>
      </c>
      <c r="I108" s="160">
        <f t="shared" si="7"/>
        <v>1.0922208758070718E-2</v>
      </c>
      <c r="J108" s="159">
        <v>811.45400000000018</v>
      </c>
      <c r="K108" s="159">
        <v>1304.6120000000001</v>
      </c>
      <c r="L108" s="159"/>
      <c r="M108" s="136" t="s">
        <v>1018</v>
      </c>
    </row>
    <row r="109" spans="1:14" x14ac:dyDescent="0.3">
      <c r="A109" s="136" t="s">
        <v>807</v>
      </c>
      <c r="B109" s="159">
        <v>0.64900000000000002</v>
      </c>
      <c r="C109" s="160">
        <f t="shared" si="4"/>
        <v>2.583687239619026E-6</v>
      </c>
      <c r="D109" s="159">
        <v>3.3889999999999998</v>
      </c>
      <c r="E109" s="160">
        <f t="shared" si="5"/>
        <v>1.3929088590888079E-5</v>
      </c>
      <c r="F109" s="159">
        <v>69.850999999999999</v>
      </c>
      <c r="G109" s="160">
        <f t="shared" si="6"/>
        <v>3.2970071756475576E-4</v>
      </c>
      <c r="H109" s="159">
        <v>552.85799999999995</v>
      </c>
      <c r="I109" s="160">
        <f t="shared" si="7"/>
        <v>2.7168526392802698E-3</v>
      </c>
      <c r="J109" s="159">
        <v>69.201999999999998</v>
      </c>
      <c r="K109" s="159">
        <v>549.46899999999994</v>
      </c>
      <c r="L109" s="159"/>
      <c r="M109" s="136" t="s">
        <v>1019</v>
      </c>
    </row>
    <row r="110" spans="1:14" x14ac:dyDescent="0.3">
      <c r="A110" s="136" t="s">
        <v>808</v>
      </c>
      <c r="B110" s="159">
        <v>630.51900000000001</v>
      </c>
      <c r="C110" s="160">
        <f t="shared" si="4"/>
        <v>2.5101138592254985E-3</v>
      </c>
      <c r="D110" s="159">
        <v>14573.174999999999</v>
      </c>
      <c r="E110" s="160">
        <f t="shared" si="5"/>
        <v>5.9897033232669039E-2</v>
      </c>
      <c r="F110" s="159">
        <v>4654.42</v>
      </c>
      <c r="G110" s="160">
        <f t="shared" si="6"/>
        <v>2.196912877192525E-2</v>
      </c>
      <c r="H110" s="159">
        <v>16972.172999999999</v>
      </c>
      <c r="I110" s="160">
        <f t="shared" si="7"/>
        <v>8.3404586728185792E-2</v>
      </c>
      <c r="J110" s="159">
        <v>4023.9009999999998</v>
      </c>
      <c r="K110" s="159">
        <v>2398.9979999999996</v>
      </c>
      <c r="L110" s="159"/>
      <c r="M110" s="136" t="s">
        <v>1020</v>
      </c>
    </row>
    <row r="111" spans="1:14" x14ac:dyDescent="0.3">
      <c r="A111" s="136" t="s">
        <v>809</v>
      </c>
      <c r="B111" s="159">
        <v>66580.505999999994</v>
      </c>
      <c r="C111" s="160">
        <f t="shared" si="4"/>
        <v>0.26505886557716174</v>
      </c>
      <c r="D111" s="159">
        <v>53343.125999999997</v>
      </c>
      <c r="E111" s="160">
        <f t="shared" si="5"/>
        <v>0.21924494770401451</v>
      </c>
      <c r="F111" s="159">
        <v>132920.91500000001</v>
      </c>
      <c r="G111" s="160">
        <f t="shared" si="6"/>
        <v>0.62739432584879118</v>
      </c>
      <c r="H111" s="159">
        <v>147326.70699999999</v>
      </c>
      <c r="I111" s="160">
        <f t="shared" si="7"/>
        <v>0.72399233211678415</v>
      </c>
      <c r="J111" s="159">
        <v>66340.409000000014</v>
      </c>
      <c r="K111" s="159">
        <v>93983.581000000006</v>
      </c>
      <c r="L111" s="159"/>
      <c r="M111" s="136" t="s">
        <v>1021</v>
      </c>
    </row>
    <row r="112" spans="1:14" x14ac:dyDescent="0.3">
      <c r="A112" s="136" t="s">
        <v>810</v>
      </c>
      <c r="B112" s="159">
        <v>19627.315999999999</v>
      </c>
      <c r="C112" s="160">
        <f t="shared" si="4"/>
        <v>7.8136896605809442E-2</v>
      </c>
      <c r="D112" s="159">
        <v>30289.112000000001</v>
      </c>
      <c r="E112" s="160">
        <f t="shared" si="5"/>
        <v>0.12449091896941022</v>
      </c>
      <c r="F112" s="159">
        <v>3215.232</v>
      </c>
      <c r="G112" s="160">
        <f t="shared" si="6"/>
        <v>1.5176079047360307E-2</v>
      </c>
      <c r="H112" s="159">
        <v>2344.6019999999999</v>
      </c>
      <c r="I112" s="160">
        <f t="shared" si="7"/>
        <v>1.1521834054606789E-2</v>
      </c>
      <c r="J112" s="159">
        <v>-16412.083999999999</v>
      </c>
      <c r="K112" s="159">
        <v>-27944.510000000002</v>
      </c>
      <c r="L112" s="159"/>
      <c r="M112" s="136" t="s">
        <v>1022</v>
      </c>
    </row>
    <row r="113" spans="1:13" x14ac:dyDescent="0.3">
      <c r="A113" s="136" t="s">
        <v>811</v>
      </c>
      <c r="B113" s="159">
        <v>32428.741000000002</v>
      </c>
      <c r="C113" s="160">
        <f t="shared" si="4"/>
        <v>0.12909972930448432</v>
      </c>
      <c r="D113" s="159">
        <v>47872.076999999997</v>
      </c>
      <c r="E113" s="160">
        <f t="shared" si="5"/>
        <v>0.19675845428232977</v>
      </c>
      <c r="F113" s="159">
        <v>4089.2719999999999</v>
      </c>
      <c r="G113" s="160">
        <f t="shared" si="6"/>
        <v>1.9301597868569727E-2</v>
      </c>
      <c r="H113" s="159">
        <v>10137.578</v>
      </c>
      <c r="I113" s="160">
        <f t="shared" si="7"/>
        <v>4.9818046487903951E-2</v>
      </c>
      <c r="J113" s="159">
        <v>-28339.469000000001</v>
      </c>
      <c r="K113" s="159">
        <v>-37734.498999999996</v>
      </c>
      <c r="L113" s="159"/>
      <c r="M113" s="136" t="s">
        <v>1023</v>
      </c>
    </row>
    <row r="114" spans="1:13" x14ac:dyDescent="0.3">
      <c r="A114" s="136" t="s">
        <v>812</v>
      </c>
      <c r="B114" s="159" t="s">
        <v>785</v>
      </c>
      <c r="C114" s="160" t="str">
        <f t="shared" si="4"/>
        <v>x</v>
      </c>
      <c r="D114" s="159" t="s">
        <v>785</v>
      </c>
      <c r="E114" s="160" t="str">
        <f t="shared" si="5"/>
        <v>x</v>
      </c>
      <c r="F114" s="159">
        <v>53393.150999999998</v>
      </c>
      <c r="G114" s="160">
        <f t="shared" si="6"/>
        <v>0.25201872840393635</v>
      </c>
      <c r="H114" s="159">
        <v>30421.145</v>
      </c>
      <c r="I114" s="160">
        <f t="shared" si="7"/>
        <v>0.14949547276728889</v>
      </c>
      <c r="J114" s="159">
        <v>53393.150999999998</v>
      </c>
      <c r="K114" s="159">
        <v>30421.145</v>
      </c>
      <c r="L114" s="159"/>
      <c r="M114" s="136" t="s">
        <v>1024</v>
      </c>
    </row>
    <row r="115" spans="1:13" x14ac:dyDescent="0.3">
      <c r="A115" s="136" t="s">
        <v>813</v>
      </c>
      <c r="B115" s="159" t="s">
        <v>785</v>
      </c>
      <c r="C115" s="160" t="str">
        <f t="shared" si="4"/>
        <v>x</v>
      </c>
      <c r="D115" s="159" t="s">
        <v>785</v>
      </c>
      <c r="E115" s="160" t="str">
        <f t="shared" si="5"/>
        <v>x</v>
      </c>
      <c r="F115" s="159">
        <v>399.74799999999999</v>
      </c>
      <c r="G115" s="160">
        <f t="shared" si="6"/>
        <v>1.8868334375324047E-3</v>
      </c>
      <c r="H115" s="159">
        <v>288.56</v>
      </c>
      <c r="I115" s="160">
        <f t="shared" si="7"/>
        <v>1.4180404327887356E-3</v>
      </c>
      <c r="J115" s="159">
        <v>399.74799999999999</v>
      </c>
      <c r="K115" s="159">
        <v>288.56</v>
      </c>
      <c r="L115" s="159"/>
      <c r="M115" s="136" t="s">
        <v>1025</v>
      </c>
    </row>
    <row r="116" spans="1:13" x14ac:dyDescent="0.3">
      <c r="A116" s="136" t="s">
        <v>814</v>
      </c>
      <c r="B116" s="159">
        <v>207366.33799999999</v>
      </c>
      <c r="C116" s="160">
        <f t="shared" si="4"/>
        <v>0.82553121944087193</v>
      </c>
      <c r="D116" s="159">
        <v>282409.35700000002</v>
      </c>
      <c r="E116" s="160">
        <f t="shared" si="5"/>
        <v>1.1607273391999819</v>
      </c>
      <c r="F116" s="159">
        <v>219768.084</v>
      </c>
      <c r="G116" s="160">
        <f t="shared" si="6"/>
        <v>1.0373179337823584</v>
      </c>
      <c r="H116" s="159">
        <v>227343.86499999999</v>
      </c>
      <c r="I116" s="160">
        <f t="shared" si="7"/>
        <v>1.1172123396051563</v>
      </c>
      <c r="J116" s="159">
        <v>12401.746000000014</v>
      </c>
      <c r="K116" s="159">
        <v>-55065.492000000027</v>
      </c>
      <c r="L116" s="159"/>
      <c r="M116" s="136" t="s">
        <v>1026</v>
      </c>
    </row>
    <row r="117" spans="1:13" x14ac:dyDescent="0.3">
      <c r="A117" s="136" t="s">
        <v>815</v>
      </c>
      <c r="B117" s="159">
        <v>28.911999999999999</v>
      </c>
      <c r="C117" s="160">
        <f t="shared" si="4"/>
        <v>1.1509948454832862E-4</v>
      </c>
      <c r="D117" s="159">
        <v>20.689</v>
      </c>
      <c r="E117" s="160">
        <f t="shared" si="5"/>
        <v>8.5033612822922234E-5</v>
      </c>
      <c r="F117" s="159">
        <v>558.51</v>
      </c>
      <c r="G117" s="160">
        <f t="shared" si="6"/>
        <v>2.6361991634635401E-3</v>
      </c>
      <c r="H117" s="159">
        <v>803.02499999999998</v>
      </c>
      <c r="I117" s="160">
        <f t="shared" si="7"/>
        <v>3.946222340380421E-3</v>
      </c>
      <c r="J117" s="159">
        <v>529.59799999999996</v>
      </c>
      <c r="K117" s="159">
        <v>782.33600000000001</v>
      </c>
      <c r="L117" s="159"/>
      <c r="M117" s="136" t="s">
        <v>1027</v>
      </c>
    </row>
    <row r="118" spans="1:13" x14ac:dyDescent="0.3">
      <c r="A118" s="136" t="s">
        <v>816</v>
      </c>
      <c r="B118" s="159">
        <v>3082.857</v>
      </c>
      <c r="C118" s="160">
        <f t="shared" si="4"/>
        <v>1.2272940358197522E-2</v>
      </c>
      <c r="D118" s="159">
        <v>2344.8580000000002</v>
      </c>
      <c r="E118" s="160">
        <f t="shared" si="5"/>
        <v>9.6375729758196044E-3</v>
      </c>
      <c r="F118" s="159">
        <v>976.33900000000006</v>
      </c>
      <c r="G118" s="160">
        <f t="shared" si="6"/>
        <v>4.6083759557695109E-3</v>
      </c>
      <c r="H118" s="159">
        <v>1345.8309999999999</v>
      </c>
      <c r="I118" s="160">
        <f t="shared" si="7"/>
        <v>6.6136774802484644E-3</v>
      </c>
      <c r="J118" s="159">
        <v>-2106.518</v>
      </c>
      <c r="K118" s="159">
        <v>-999.02700000000027</v>
      </c>
      <c r="L118" s="159"/>
      <c r="M118" s="136" t="s">
        <v>1028</v>
      </c>
    </row>
    <row r="119" spans="1:13" x14ac:dyDescent="0.3">
      <c r="A119" s="136" t="s">
        <v>817</v>
      </c>
      <c r="B119" s="159">
        <v>6543920.8749999991</v>
      </c>
      <c r="C119" s="160">
        <f t="shared" si="4"/>
        <v>26.051532914967744</v>
      </c>
      <c r="D119" s="159">
        <v>6039626.6590000009</v>
      </c>
      <c r="E119" s="160">
        <f t="shared" si="5"/>
        <v>24.823397695219946</v>
      </c>
      <c r="F119" s="159">
        <v>7199193.8989999983</v>
      </c>
      <c r="G119" s="160">
        <f t="shared" si="6"/>
        <v>33.980607212324969</v>
      </c>
      <c r="H119" s="159">
        <v>6552711.5279999999</v>
      </c>
      <c r="I119" s="160">
        <f t="shared" si="7"/>
        <v>32.201309575495067</v>
      </c>
      <c r="J119" s="159">
        <v>655273.02399999928</v>
      </c>
      <c r="K119" s="159">
        <v>513084.86899999902</v>
      </c>
      <c r="L119" s="159"/>
      <c r="M119" s="136" t="s">
        <v>817</v>
      </c>
    </row>
    <row r="120" spans="1:13" x14ac:dyDescent="0.3">
      <c r="A120" s="136" t="s">
        <v>818</v>
      </c>
      <c r="B120" s="159">
        <v>30.123999999999999</v>
      </c>
      <c r="C120" s="160">
        <f t="shared" si="4"/>
        <v>1.1992449061060635E-4</v>
      </c>
      <c r="D120" s="159">
        <v>31.739000000000001</v>
      </c>
      <c r="E120" s="160">
        <f t="shared" si="5"/>
        <v>1.3045008639309434E-4</v>
      </c>
      <c r="F120" s="159">
        <v>454.11</v>
      </c>
      <c r="G120" s="160">
        <f t="shared" si="6"/>
        <v>2.1434251886634586E-3</v>
      </c>
      <c r="H120" s="159">
        <v>422.03899999999999</v>
      </c>
      <c r="I120" s="160">
        <f t="shared" si="7"/>
        <v>2.0739824168759537E-3</v>
      </c>
      <c r="J120" s="159">
        <v>423.98599999999999</v>
      </c>
      <c r="K120" s="159">
        <v>390.3</v>
      </c>
      <c r="L120" s="159"/>
      <c r="M120" s="136" t="s">
        <v>1029</v>
      </c>
    </row>
    <row r="121" spans="1:13" x14ac:dyDescent="0.3">
      <c r="A121" s="136" t="s">
        <v>819</v>
      </c>
      <c r="B121" s="159">
        <v>2.5870000000000002</v>
      </c>
      <c r="C121" s="160">
        <f t="shared" si="4"/>
        <v>1.0298919705538397E-5</v>
      </c>
      <c r="D121" s="159" t="s">
        <v>765</v>
      </c>
      <c r="E121" s="160" t="str">
        <f t="shared" si="5"/>
        <v>x</v>
      </c>
      <c r="F121" s="159">
        <v>9.2249999999999996</v>
      </c>
      <c r="G121" s="160">
        <f t="shared" si="6"/>
        <v>4.3542527945696869E-5</v>
      </c>
      <c r="H121" s="159">
        <v>105.337</v>
      </c>
      <c r="I121" s="160">
        <f t="shared" si="7"/>
        <v>5.1764667683901807E-4</v>
      </c>
      <c r="J121" s="159">
        <v>6.6379999999999999</v>
      </c>
      <c r="K121" s="159">
        <v>105.23</v>
      </c>
      <c r="L121" s="159"/>
      <c r="M121" s="136" t="s">
        <v>1030</v>
      </c>
    </row>
    <row r="122" spans="1:13" x14ac:dyDescent="0.3">
      <c r="A122" s="136" t="s">
        <v>820</v>
      </c>
      <c r="B122" s="159">
        <v>162305.07199999999</v>
      </c>
      <c r="C122" s="160">
        <f t="shared" si="4"/>
        <v>0.64614105308451031</v>
      </c>
      <c r="D122" s="159">
        <v>204559.46</v>
      </c>
      <c r="E122" s="160">
        <f t="shared" si="5"/>
        <v>0.84075740349490291</v>
      </c>
      <c r="F122" s="159">
        <v>59297.464999999997</v>
      </c>
      <c r="G122" s="160">
        <f t="shared" si="6"/>
        <v>0.27988742838715253</v>
      </c>
      <c r="H122" s="159">
        <v>30020.616999999998</v>
      </c>
      <c r="I122" s="160">
        <f t="shared" si="7"/>
        <v>0.14752719962318017</v>
      </c>
      <c r="J122" s="159">
        <v>-103007.60699999999</v>
      </c>
      <c r="K122" s="159">
        <v>-174538.84299999999</v>
      </c>
      <c r="L122" s="159"/>
      <c r="M122" s="136" t="s">
        <v>1031</v>
      </c>
    </row>
    <row r="123" spans="1:13" x14ac:dyDescent="0.3">
      <c r="A123" s="136" t="s">
        <v>821</v>
      </c>
      <c r="B123" s="159" t="s">
        <v>765</v>
      </c>
      <c r="C123" s="160" t="str">
        <f t="shared" si="4"/>
        <v>x</v>
      </c>
      <c r="D123" s="159">
        <v>1.05</v>
      </c>
      <c r="E123" s="160">
        <f t="shared" si="5"/>
        <v>4.3155925111928248E-6</v>
      </c>
      <c r="F123" s="159">
        <v>5860.7839999999997</v>
      </c>
      <c r="G123" s="160">
        <f t="shared" si="6"/>
        <v>2.766323589199925E-2</v>
      </c>
      <c r="H123" s="159">
        <v>2054.8270000000002</v>
      </c>
      <c r="I123" s="160">
        <f t="shared" si="7"/>
        <v>1.0097822873530563E-2</v>
      </c>
      <c r="J123" s="159">
        <v>5860.6479999999992</v>
      </c>
      <c r="K123" s="159">
        <v>2053.777</v>
      </c>
      <c r="L123" s="159"/>
      <c r="M123" s="136" t="s">
        <v>1032</v>
      </c>
    </row>
    <row r="124" spans="1:13" x14ac:dyDescent="0.3">
      <c r="A124" s="136" t="s">
        <v>822</v>
      </c>
      <c r="B124" s="159">
        <v>1.0649999999999999</v>
      </c>
      <c r="C124" s="160">
        <f t="shared" si="4"/>
        <v>4.2397949309618835E-6</v>
      </c>
      <c r="D124" s="159">
        <v>322.76400000000001</v>
      </c>
      <c r="E124" s="160">
        <f t="shared" si="5"/>
        <v>1.326588477412039E-3</v>
      </c>
      <c r="F124" s="159">
        <v>1693.1410000000001</v>
      </c>
      <c r="G124" s="160">
        <f t="shared" si="6"/>
        <v>7.9917224182661402E-3</v>
      </c>
      <c r="H124" s="159">
        <v>2833.0390000000002</v>
      </c>
      <c r="I124" s="160">
        <f t="shared" si="7"/>
        <v>1.3922109265550897E-2</v>
      </c>
      <c r="J124" s="159">
        <v>1692.076</v>
      </c>
      <c r="K124" s="159">
        <v>2510.2750000000001</v>
      </c>
      <c r="L124" s="159"/>
      <c r="M124" s="136" t="s">
        <v>1033</v>
      </c>
    </row>
    <row r="125" spans="1:13" x14ac:dyDescent="0.3">
      <c r="A125" s="136" t="s">
        <v>823</v>
      </c>
      <c r="B125" s="159">
        <v>24.111000000000001</v>
      </c>
      <c r="C125" s="160">
        <f t="shared" si="4"/>
        <v>9.5986568620114534E-5</v>
      </c>
      <c r="D125" s="159">
        <v>156.75200000000001</v>
      </c>
      <c r="E125" s="160">
        <f t="shared" si="5"/>
        <v>6.4426453077571209E-4</v>
      </c>
      <c r="F125" s="159">
        <v>5510.4</v>
      </c>
      <c r="G125" s="160">
        <f t="shared" si="6"/>
        <v>2.6009403359562925E-2</v>
      </c>
      <c r="H125" s="159">
        <v>5196.7309999999998</v>
      </c>
      <c r="I125" s="160">
        <f t="shared" si="7"/>
        <v>2.5537755324115046E-2</v>
      </c>
      <c r="J125" s="159">
        <v>5486.2889999999998</v>
      </c>
      <c r="K125" s="159">
        <v>5039.9789999999994</v>
      </c>
      <c r="L125" s="159"/>
      <c r="M125" s="136" t="s">
        <v>1034</v>
      </c>
    </row>
    <row r="126" spans="1:13" x14ac:dyDescent="0.3">
      <c r="A126" s="136" t="s">
        <v>824</v>
      </c>
      <c r="B126" s="159">
        <v>42.874000000000002</v>
      </c>
      <c r="C126" s="160">
        <f t="shared" si="4"/>
        <v>1.7068259893902329E-4</v>
      </c>
      <c r="D126" s="159">
        <v>207.76300000000001</v>
      </c>
      <c r="E126" s="160">
        <f t="shared" si="5"/>
        <v>8.5392423514567121E-4</v>
      </c>
      <c r="F126" s="159">
        <v>1398.556</v>
      </c>
      <c r="G126" s="160">
        <f t="shared" si="6"/>
        <v>6.6012643592002207E-3</v>
      </c>
      <c r="H126" s="159">
        <v>1834.0509999999999</v>
      </c>
      <c r="I126" s="160">
        <f t="shared" si="7"/>
        <v>9.0128863106342296E-3</v>
      </c>
      <c r="J126" s="159">
        <v>1355.682</v>
      </c>
      <c r="K126" s="159">
        <v>1626.288</v>
      </c>
      <c r="L126" s="159"/>
      <c r="M126" s="136" t="s">
        <v>1035</v>
      </c>
    </row>
    <row r="127" spans="1:13" x14ac:dyDescent="0.3">
      <c r="A127" s="136" t="s">
        <v>825</v>
      </c>
      <c r="B127" s="159">
        <v>1341.2840000000001</v>
      </c>
      <c r="C127" s="160">
        <f t="shared" si="4"/>
        <v>5.3396892996997927E-3</v>
      </c>
      <c r="D127" s="159">
        <v>1313.547</v>
      </c>
      <c r="E127" s="160">
        <f t="shared" si="5"/>
        <v>5.3987939012379062E-3</v>
      </c>
      <c r="F127" s="159">
        <v>4113.8059999999996</v>
      </c>
      <c r="G127" s="160">
        <f t="shared" si="6"/>
        <v>1.9417399752647741E-2</v>
      </c>
      <c r="H127" s="159">
        <v>3480.3629999999998</v>
      </c>
      <c r="I127" s="160">
        <f t="shared" si="7"/>
        <v>1.7103186355634535E-2</v>
      </c>
      <c r="J127" s="159">
        <v>2772.5219999999995</v>
      </c>
      <c r="K127" s="159">
        <v>2166.8159999999998</v>
      </c>
      <c r="L127" s="159"/>
      <c r="M127" s="136" t="s">
        <v>1036</v>
      </c>
    </row>
    <row r="128" spans="1:13" x14ac:dyDescent="0.3">
      <c r="A128" s="136" t="s">
        <v>826</v>
      </c>
      <c r="B128" s="159">
        <v>0.64</v>
      </c>
      <c r="C128" s="160">
        <f t="shared" si="4"/>
        <v>2.5478579866813195E-6</v>
      </c>
      <c r="D128" s="159" t="s">
        <v>785</v>
      </c>
      <c r="E128" s="160" t="str">
        <f t="shared" si="5"/>
        <v>x</v>
      </c>
      <c r="F128" s="159">
        <v>1122.6420000000001</v>
      </c>
      <c r="G128" s="160">
        <f t="shared" si="6"/>
        <v>5.2989344886734983E-3</v>
      </c>
      <c r="H128" s="159">
        <v>1440.6030000000001</v>
      </c>
      <c r="I128" s="160">
        <f t="shared" si="7"/>
        <v>7.0794056750649809E-3</v>
      </c>
      <c r="J128" s="159">
        <v>1122.002</v>
      </c>
      <c r="K128" s="159">
        <v>1440.6030000000001</v>
      </c>
      <c r="L128" s="159"/>
      <c r="M128" s="136" t="s">
        <v>1037</v>
      </c>
    </row>
    <row r="129" spans="1:13" x14ac:dyDescent="0.3">
      <c r="A129" s="136" t="s">
        <v>827</v>
      </c>
      <c r="B129" s="159">
        <v>3332443.5890000002</v>
      </c>
      <c r="C129" s="160">
        <f t="shared" si="4"/>
        <v>13.26655158343533</v>
      </c>
      <c r="D129" s="159">
        <v>2623863.838</v>
      </c>
      <c r="E129" s="160">
        <f t="shared" si="5"/>
        <v>10.784311552059487</v>
      </c>
      <c r="F129" s="159">
        <v>1058065.152</v>
      </c>
      <c r="G129" s="160">
        <f t="shared" si="6"/>
        <v>4.9941280703878599</v>
      </c>
      <c r="H129" s="159">
        <v>980551.83299999998</v>
      </c>
      <c r="I129" s="160">
        <f t="shared" si="7"/>
        <v>4.8186240145519408</v>
      </c>
      <c r="J129" s="159">
        <v>-2274378.4369999999</v>
      </c>
      <c r="K129" s="159">
        <v>-1643312.0049999999</v>
      </c>
      <c r="L129" s="159"/>
      <c r="M129" s="136" t="s">
        <v>1038</v>
      </c>
    </row>
    <row r="130" spans="1:13" x14ac:dyDescent="0.3">
      <c r="A130" s="136" t="s">
        <v>828</v>
      </c>
      <c r="B130" s="159">
        <v>28.641999999999999</v>
      </c>
      <c r="C130" s="160">
        <f t="shared" si="4"/>
        <v>1.1402460696019743E-4</v>
      </c>
      <c r="D130" s="159">
        <v>160.989</v>
      </c>
      <c r="E130" s="160">
        <f t="shared" si="5"/>
        <v>6.6167897408040159E-4</v>
      </c>
      <c r="F130" s="159">
        <v>2724.5259999999998</v>
      </c>
      <c r="G130" s="160">
        <f t="shared" si="6"/>
        <v>1.2859918644311946E-2</v>
      </c>
      <c r="H130" s="159">
        <v>4282.5940000000001</v>
      </c>
      <c r="I130" s="160">
        <f t="shared" si="7"/>
        <v>2.1045506824294572E-2</v>
      </c>
      <c r="J130" s="159">
        <v>2695.884</v>
      </c>
      <c r="K130" s="159">
        <v>4121.6050000000005</v>
      </c>
      <c r="L130" s="159"/>
      <c r="M130" s="136" t="s">
        <v>1039</v>
      </c>
    </row>
    <row r="131" spans="1:13" x14ac:dyDescent="0.3">
      <c r="A131" s="136" t="s">
        <v>829</v>
      </c>
      <c r="B131" s="159">
        <v>2496.5360000000001</v>
      </c>
      <c r="C131" s="160">
        <f t="shared" si="4"/>
        <v>9.9387799791209926E-3</v>
      </c>
      <c r="D131" s="159">
        <v>1361.126</v>
      </c>
      <c r="E131" s="160">
        <f t="shared" si="5"/>
        <v>5.5943477832284235E-3</v>
      </c>
      <c r="F131" s="159">
        <v>3.883</v>
      </c>
      <c r="G131" s="160">
        <f t="shared" si="6"/>
        <v>1.8327982223646716E-5</v>
      </c>
      <c r="H131" s="159">
        <v>289.786</v>
      </c>
      <c r="I131" s="160">
        <f t="shared" si="7"/>
        <v>1.4240652372335618E-3</v>
      </c>
      <c r="J131" s="159">
        <v>-2492.6530000000002</v>
      </c>
      <c r="K131" s="159">
        <v>-1071.3399999999999</v>
      </c>
      <c r="L131" s="159"/>
      <c r="M131" s="136" t="s">
        <v>1040</v>
      </c>
    </row>
    <row r="132" spans="1:13" x14ac:dyDescent="0.3">
      <c r="A132" s="136" t="s">
        <v>830</v>
      </c>
      <c r="B132" s="159">
        <v>210974.079</v>
      </c>
      <c r="C132" s="160">
        <f t="shared" si="4"/>
        <v>0.83989373775450893</v>
      </c>
      <c r="D132" s="159">
        <v>306199.462</v>
      </c>
      <c r="E132" s="160">
        <f t="shared" si="5"/>
        <v>1.2585067667985446</v>
      </c>
      <c r="F132" s="159">
        <v>361665.73300000001</v>
      </c>
      <c r="G132" s="160">
        <f t="shared" si="6"/>
        <v>1.7070829578486115</v>
      </c>
      <c r="H132" s="159">
        <v>406971.99099999998</v>
      </c>
      <c r="I132" s="160">
        <f t="shared" si="7"/>
        <v>1.9999401796871825</v>
      </c>
      <c r="J132" s="159">
        <v>150691.65400000001</v>
      </c>
      <c r="K132" s="159">
        <v>100772.52899999998</v>
      </c>
      <c r="L132" s="159"/>
      <c r="M132" s="136" t="s">
        <v>1041</v>
      </c>
    </row>
    <row r="133" spans="1:13" x14ac:dyDescent="0.3">
      <c r="A133" s="136" t="s">
        <v>831</v>
      </c>
      <c r="B133" s="159">
        <v>65709.202000000005</v>
      </c>
      <c r="C133" s="160">
        <f t="shared" si="4"/>
        <v>0.26159017986586897</v>
      </c>
      <c r="D133" s="159">
        <v>66619.695999999996</v>
      </c>
      <c r="E133" s="160">
        <f t="shared" si="5"/>
        <v>0.27381282014813574</v>
      </c>
      <c r="F133" s="159">
        <v>93736.642999999996</v>
      </c>
      <c r="G133" s="160">
        <f t="shared" si="6"/>
        <v>0.44244231949737789</v>
      </c>
      <c r="H133" s="159">
        <v>94863.191999999995</v>
      </c>
      <c r="I133" s="160">
        <f t="shared" si="7"/>
        <v>0.46617633018921861</v>
      </c>
      <c r="J133" s="159">
        <v>28027.440999999992</v>
      </c>
      <c r="K133" s="159">
        <v>28243.495999999999</v>
      </c>
      <c r="L133" s="159"/>
      <c r="M133" s="136" t="s">
        <v>1042</v>
      </c>
    </row>
    <row r="134" spans="1:13" x14ac:dyDescent="0.3">
      <c r="A134" s="136" t="s">
        <v>832</v>
      </c>
      <c r="B134" s="159">
        <v>50745.485000000001</v>
      </c>
      <c r="C134" s="160">
        <f t="shared" si="4"/>
        <v>0.20201920194572986</v>
      </c>
      <c r="D134" s="159">
        <v>66488.476999999999</v>
      </c>
      <c r="E134" s="160">
        <f t="shared" si="5"/>
        <v>0.27327349849696797</v>
      </c>
      <c r="F134" s="159">
        <v>61808.366000000002</v>
      </c>
      <c r="G134" s="160">
        <f t="shared" si="6"/>
        <v>0.29173902480573011</v>
      </c>
      <c r="H134" s="159">
        <v>65318.873</v>
      </c>
      <c r="I134" s="160">
        <f t="shared" si="7"/>
        <v>0.32098975235026495</v>
      </c>
      <c r="J134" s="159">
        <v>11062.881000000001</v>
      </c>
      <c r="K134" s="159">
        <v>-1169.6039999999994</v>
      </c>
      <c r="L134" s="159"/>
      <c r="M134" s="136" t="s">
        <v>1043</v>
      </c>
    </row>
    <row r="135" spans="1:13" x14ac:dyDescent="0.3">
      <c r="A135" s="136" t="s">
        <v>833</v>
      </c>
      <c r="B135" s="159">
        <v>60501.184000000001</v>
      </c>
      <c r="C135" s="160">
        <f t="shared" si="4"/>
        <v>0.24085691384074384</v>
      </c>
      <c r="D135" s="159">
        <v>71842.388999999996</v>
      </c>
      <c r="E135" s="160">
        <f t="shared" si="5"/>
        <v>0.29527854852819213</v>
      </c>
      <c r="F135" s="159">
        <v>11165.953</v>
      </c>
      <c r="G135" s="160">
        <f t="shared" si="6"/>
        <v>5.270393718621548E-2</v>
      </c>
      <c r="H135" s="159">
        <v>15092.962</v>
      </c>
      <c r="I135" s="160">
        <f t="shared" si="7"/>
        <v>7.4169775320709522E-2</v>
      </c>
      <c r="J135" s="159">
        <v>-49335.231</v>
      </c>
      <c r="K135" s="159">
        <v>-56749.426999999996</v>
      </c>
      <c r="L135" s="159"/>
      <c r="M135" s="136" t="s">
        <v>1044</v>
      </c>
    </row>
    <row r="136" spans="1:13" x14ac:dyDescent="0.3">
      <c r="A136" s="136" t="s">
        <v>834</v>
      </c>
      <c r="B136" s="159">
        <v>14235.397000000001</v>
      </c>
      <c r="C136" s="160">
        <f t="shared" si="4"/>
        <v>5.6671515531295777E-2</v>
      </c>
      <c r="D136" s="159">
        <v>17389.733</v>
      </c>
      <c r="E136" s="160">
        <f t="shared" si="5"/>
        <v>7.14733347680407E-2</v>
      </c>
      <c r="F136" s="159">
        <v>26898.042000000001</v>
      </c>
      <c r="G136" s="160">
        <f t="shared" si="6"/>
        <v>0.12696029761187297</v>
      </c>
      <c r="H136" s="159">
        <v>25665.089</v>
      </c>
      <c r="I136" s="160">
        <f t="shared" si="7"/>
        <v>0.12612328081896804</v>
      </c>
      <c r="J136" s="159">
        <v>12662.645</v>
      </c>
      <c r="K136" s="159">
        <v>8275.3559999999998</v>
      </c>
      <c r="L136" s="159"/>
      <c r="M136" s="136" t="s">
        <v>1045</v>
      </c>
    </row>
    <row r="137" spans="1:13" x14ac:dyDescent="0.3">
      <c r="A137" s="136" t="s">
        <v>835</v>
      </c>
      <c r="B137" s="159" t="s">
        <v>765</v>
      </c>
      <c r="C137" s="160" t="str">
        <f t="shared" si="4"/>
        <v>x</v>
      </c>
      <c r="D137" s="159">
        <v>2.4609999999999999</v>
      </c>
      <c r="E137" s="160">
        <f t="shared" si="5"/>
        <v>1.0114926828614802E-5</v>
      </c>
      <c r="F137" s="159">
        <v>2840.4540000000002</v>
      </c>
      <c r="G137" s="160">
        <f t="shared" si="6"/>
        <v>1.3407105438858154E-2</v>
      </c>
      <c r="H137" s="159">
        <v>3142.5940000000001</v>
      </c>
      <c r="I137" s="160">
        <f t="shared" si="7"/>
        <v>1.5443323245908247E-2</v>
      </c>
      <c r="J137" s="159">
        <v>2840.4080000000004</v>
      </c>
      <c r="K137" s="159">
        <v>3140.1330000000003</v>
      </c>
      <c r="L137" s="159"/>
      <c r="M137" s="136" t="s">
        <v>1046</v>
      </c>
    </row>
    <row r="138" spans="1:13" x14ac:dyDescent="0.3">
      <c r="A138" s="136" t="s">
        <v>836</v>
      </c>
      <c r="B138" s="159" t="s">
        <v>765</v>
      </c>
      <c r="C138" s="160" t="str">
        <f t="shared" si="4"/>
        <v>x</v>
      </c>
      <c r="D138" s="159" t="s">
        <v>785</v>
      </c>
      <c r="E138" s="160" t="str">
        <f t="shared" si="5"/>
        <v>x</v>
      </c>
      <c r="F138" s="159">
        <v>79.822000000000003</v>
      </c>
      <c r="G138" s="160">
        <f t="shared" si="6"/>
        <v>3.767644082039475E-4</v>
      </c>
      <c r="H138" s="159">
        <v>189.447</v>
      </c>
      <c r="I138" s="160">
        <f t="shared" si="7"/>
        <v>9.3097971260925846E-4</v>
      </c>
      <c r="J138" s="159">
        <v>79.691000000000003</v>
      </c>
      <c r="K138" s="159">
        <v>189.447</v>
      </c>
      <c r="L138" s="159"/>
      <c r="M138" s="136" t="s">
        <v>1047</v>
      </c>
    </row>
    <row r="139" spans="1:13" x14ac:dyDescent="0.3">
      <c r="A139" s="136" t="s">
        <v>837</v>
      </c>
      <c r="B139" s="159">
        <v>4970.88</v>
      </c>
      <c r="C139" s="160">
        <f t="shared" si="4"/>
        <v>1.978921298255381E-2</v>
      </c>
      <c r="D139" s="159">
        <v>3801.5079999999998</v>
      </c>
      <c r="E139" s="160">
        <f t="shared" si="5"/>
        <v>1.5624532815275821E-2</v>
      </c>
      <c r="F139" s="159">
        <v>28365.603999999999</v>
      </c>
      <c r="G139" s="160">
        <f t="shared" si="6"/>
        <v>0.13388727424027869</v>
      </c>
      <c r="H139" s="159">
        <v>29616.313999999998</v>
      </c>
      <c r="I139" s="160">
        <f t="shared" si="7"/>
        <v>0.14554037538871323</v>
      </c>
      <c r="J139" s="159">
        <v>23394.723999999998</v>
      </c>
      <c r="K139" s="159">
        <v>25814.805999999997</v>
      </c>
      <c r="L139" s="159"/>
      <c r="M139" s="136" t="s">
        <v>1048</v>
      </c>
    </row>
    <row r="140" spans="1:13" x14ac:dyDescent="0.3">
      <c r="A140" s="136" t="s">
        <v>838</v>
      </c>
      <c r="B140" s="159">
        <v>84399.130999999994</v>
      </c>
      <c r="C140" s="160">
        <f t="shared" si="4"/>
        <v>0.33599531248017644</v>
      </c>
      <c r="D140" s="159">
        <v>119363.85</v>
      </c>
      <c r="E140" s="160">
        <f t="shared" si="5"/>
        <v>0.49059594015918445</v>
      </c>
      <c r="F140" s="159">
        <v>14907.966</v>
      </c>
      <c r="G140" s="160">
        <f t="shared" si="6"/>
        <v>7.0366452701192281E-2</v>
      </c>
      <c r="H140" s="159">
        <v>18521.366000000002</v>
      </c>
      <c r="I140" s="160">
        <f t="shared" si="7"/>
        <v>9.1017624960072693E-2</v>
      </c>
      <c r="J140" s="159">
        <v>-69491.164999999994</v>
      </c>
      <c r="K140" s="159">
        <v>-100842.484</v>
      </c>
      <c r="L140" s="159"/>
      <c r="M140" s="136" t="s">
        <v>1049</v>
      </c>
    </row>
    <row r="141" spans="1:13" x14ac:dyDescent="0.3">
      <c r="A141" s="136" t="s">
        <v>839</v>
      </c>
      <c r="B141" s="159">
        <v>669.56200000000001</v>
      </c>
      <c r="C141" s="160">
        <f t="shared" si="4"/>
        <v>2.6655451394973716E-3</v>
      </c>
      <c r="D141" s="159">
        <v>1420.5840000000001</v>
      </c>
      <c r="E141" s="160">
        <f t="shared" si="5"/>
        <v>5.8387254018289021E-3</v>
      </c>
      <c r="F141" s="159">
        <v>1.8620000000000001</v>
      </c>
      <c r="G141" s="160">
        <f t="shared" si="6"/>
        <v>8.7887465620474334E-6</v>
      </c>
      <c r="H141" s="159">
        <v>17.353999999999999</v>
      </c>
      <c r="I141" s="160">
        <f t="shared" si="7"/>
        <v>8.5280959490628358E-5</v>
      </c>
      <c r="J141" s="159">
        <v>-667.7</v>
      </c>
      <c r="K141" s="159">
        <v>-1403.23</v>
      </c>
      <c r="L141" s="159"/>
      <c r="M141" s="136" t="s">
        <v>1050</v>
      </c>
    </row>
    <row r="142" spans="1:13" x14ac:dyDescent="0.3">
      <c r="A142" s="136" t="s">
        <v>840</v>
      </c>
      <c r="B142" s="159" t="s">
        <v>765</v>
      </c>
      <c r="C142" s="160" t="str">
        <f t="shared" ref="C142:C205" si="8">IF(B142=0,0,IF(OR(B142="x",B142="Ə"),"x",B142/$B$12*100))</f>
        <v>x</v>
      </c>
      <c r="D142" s="159" t="s">
        <v>765</v>
      </c>
      <c r="E142" s="160" t="str">
        <f t="shared" ref="E142:E205" si="9">IF(D142=0,0,IF(OR(D142="x",D142="Ə"),"x",D142/$D$12*100))</f>
        <v>x</v>
      </c>
      <c r="F142" s="159" t="s">
        <v>765</v>
      </c>
      <c r="G142" s="160" t="str">
        <f t="shared" ref="G142:G205" si="10">IF(F142=0,0,IF(OR(F142="x",F142="Ə"),"x",F142/$F$12*100))</f>
        <v>x</v>
      </c>
      <c r="H142" s="159">
        <v>30.617000000000001</v>
      </c>
      <c r="I142" s="160">
        <f t="shared" ref="I142:I205" si="11">IF(H142=0,0,IF(OR(H142="x",H142="Ə"),"x",H142/$H$12*100))</f>
        <v>1.5045794264864404E-4</v>
      </c>
      <c r="J142" s="159" t="s">
        <v>765</v>
      </c>
      <c r="K142" s="159">
        <v>30.217000000000002</v>
      </c>
      <c r="L142" s="159"/>
      <c r="M142" s="136" t="s">
        <v>1051</v>
      </c>
    </row>
    <row r="143" spans="1:13" x14ac:dyDescent="0.3">
      <c r="A143" s="136" t="s">
        <v>841</v>
      </c>
      <c r="B143" s="159">
        <v>5939.4269999999997</v>
      </c>
      <c r="C143" s="160">
        <f t="shared" si="8"/>
        <v>2.3645025809782297E-2</v>
      </c>
      <c r="D143" s="159">
        <v>8147.0119999999997</v>
      </c>
      <c r="E143" s="160">
        <f t="shared" si="9"/>
        <v>3.3484937119807691E-2</v>
      </c>
      <c r="F143" s="159">
        <v>1256.4570000000001</v>
      </c>
      <c r="G143" s="160">
        <f t="shared" si="10"/>
        <v>5.9305489468906725E-3</v>
      </c>
      <c r="H143" s="159">
        <v>751.15300000000002</v>
      </c>
      <c r="I143" s="160">
        <f t="shared" si="11"/>
        <v>3.6913131591716011E-3</v>
      </c>
      <c r="J143" s="159">
        <v>-4682.9699999999993</v>
      </c>
      <c r="K143" s="159">
        <v>-7395.8589999999995</v>
      </c>
      <c r="L143" s="159"/>
      <c r="M143" s="136" t="s">
        <v>1052</v>
      </c>
    </row>
    <row r="144" spans="1:13" x14ac:dyDescent="0.3">
      <c r="A144" s="136" t="s">
        <v>842</v>
      </c>
      <c r="B144" s="159">
        <v>1488.3150000000001</v>
      </c>
      <c r="C144" s="160">
        <f t="shared" si="8"/>
        <v>5.9250238428868885E-3</v>
      </c>
      <c r="D144" s="159">
        <v>2142.9340000000002</v>
      </c>
      <c r="E144" s="160">
        <f t="shared" si="9"/>
        <v>8.8076475451242722E-3</v>
      </c>
      <c r="F144" s="159">
        <v>14813.642</v>
      </c>
      <c r="G144" s="160">
        <f t="shared" si="10"/>
        <v>6.9921238023040524E-2</v>
      </c>
      <c r="H144" s="159">
        <v>13951.63</v>
      </c>
      <c r="I144" s="160">
        <f t="shared" si="11"/>
        <v>6.8561046033089504E-2</v>
      </c>
      <c r="J144" s="159">
        <v>13325.326999999999</v>
      </c>
      <c r="K144" s="159">
        <v>11808.696</v>
      </c>
      <c r="L144" s="159"/>
      <c r="M144" s="136" t="s">
        <v>1053</v>
      </c>
    </row>
    <row r="145" spans="1:13" x14ac:dyDescent="0.3">
      <c r="A145" s="136" t="s">
        <v>843</v>
      </c>
      <c r="B145" s="159">
        <v>43740.076999999997</v>
      </c>
      <c r="C145" s="160">
        <f t="shared" si="8"/>
        <v>0.17413047581641544</v>
      </c>
      <c r="D145" s="159">
        <v>32592.989000000001</v>
      </c>
      <c r="E145" s="160">
        <f t="shared" si="9"/>
        <v>0.13396005642456202</v>
      </c>
      <c r="F145" s="159">
        <v>891.88300000000004</v>
      </c>
      <c r="G145" s="160">
        <f t="shared" si="10"/>
        <v>4.2097388023622723E-3</v>
      </c>
      <c r="H145" s="159">
        <v>1592.097</v>
      </c>
      <c r="I145" s="160">
        <f t="shared" si="11"/>
        <v>7.8238769022790679E-3</v>
      </c>
      <c r="J145" s="159">
        <v>-42848.193999999996</v>
      </c>
      <c r="K145" s="159">
        <v>-31000.892</v>
      </c>
      <c r="L145" s="159"/>
      <c r="M145" s="136" t="s">
        <v>1054</v>
      </c>
    </row>
    <row r="146" spans="1:13" x14ac:dyDescent="0.3">
      <c r="A146" s="136" t="s">
        <v>844</v>
      </c>
      <c r="B146" s="159">
        <v>10848.153</v>
      </c>
      <c r="C146" s="160">
        <f t="shared" si="8"/>
        <v>4.3186801971548311E-2</v>
      </c>
      <c r="D146" s="159">
        <v>13570.913</v>
      </c>
      <c r="E146" s="160">
        <f t="shared" si="9"/>
        <v>5.5777648107475569E-2</v>
      </c>
      <c r="F146" s="159">
        <v>16489.987000000001</v>
      </c>
      <c r="G146" s="160">
        <f t="shared" si="10"/>
        <v>7.78336823600735E-2</v>
      </c>
      <c r="H146" s="159">
        <v>17147.441999999999</v>
      </c>
      <c r="I146" s="160">
        <f t="shared" si="11"/>
        <v>8.4265892968185957E-2</v>
      </c>
      <c r="J146" s="159">
        <v>5641.8340000000007</v>
      </c>
      <c r="K146" s="159">
        <v>3576.5289999999986</v>
      </c>
      <c r="L146" s="159"/>
      <c r="M146" s="136" t="s">
        <v>1055</v>
      </c>
    </row>
    <row r="147" spans="1:13" x14ac:dyDescent="0.3">
      <c r="A147" s="136" t="s">
        <v>845</v>
      </c>
      <c r="B147" s="159">
        <v>65.125</v>
      </c>
      <c r="C147" s="160">
        <f t="shared" si="8"/>
        <v>2.5926445528534522E-4</v>
      </c>
      <c r="D147" s="159">
        <v>39.631</v>
      </c>
      <c r="E147" s="160">
        <f t="shared" si="9"/>
        <v>1.6288690172484079E-4</v>
      </c>
      <c r="F147" s="159">
        <v>163.51400000000001</v>
      </c>
      <c r="G147" s="160">
        <f t="shared" si="10"/>
        <v>7.7179543788755318E-4</v>
      </c>
      <c r="H147" s="159">
        <v>446.91699999999997</v>
      </c>
      <c r="I147" s="160">
        <f t="shared" si="11"/>
        <v>2.1962377879839318E-3</v>
      </c>
      <c r="J147" s="159">
        <v>98.38900000000001</v>
      </c>
      <c r="K147" s="159">
        <v>407.28599999999994</v>
      </c>
      <c r="L147" s="159"/>
      <c r="M147" s="136" t="s">
        <v>1056</v>
      </c>
    </row>
    <row r="148" spans="1:13" x14ac:dyDescent="0.3">
      <c r="A148" s="136" t="s">
        <v>846</v>
      </c>
      <c r="B148" s="159">
        <v>322.08800000000002</v>
      </c>
      <c r="C148" s="160">
        <f t="shared" si="8"/>
        <v>1.2822413800222079E-3</v>
      </c>
      <c r="D148" s="159">
        <v>136.67099999999999</v>
      </c>
      <c r="E148" s="160">
        <f t="shared" si="9"/>
        <v>5.6172985152117569E-4</v>
      </c>
      <c r="F148" s="159">
        <v>2200.1930000000002</v>
      </c>
      <c r="G148" s="160">
        <f t="shared" si="10"/>
        <v>1.0385036876794216E-2</v>
      </c>
      <c r="H148" s="159">
        <v>2578.8130000000001</v>
      </c>
      <c r="I148" s="160">
        <f t="shared" si="11"/>
        <v>1.2672792842394016E-2</v>
      </c>
      <c r="J148" s="159">
        <v>1878.1050000000002</v>
      </c>
      <c r="K148" s="159">
        <v>2442.1420000000003</v>
      </c>
      <c r="L148" s="159"/>
      <c r="M148" s="136" t="s">
        <v>1057</v>
      </c>
    </row>
    <row r="149" spans="1:13" x14ac:dyDescent="0.3">
      <c r="A149" s="136" t="s">
        <v>847</v>
      </c>
      <c r="B149" s="159">
        <v>0.69</v>
      </c>
      <c r="C149" s="160">
        <f t="shared" si="8"/>
        <v>2.7469093918907976E-6</v>
      </c>
      <c r="D149" s="159">
        <v>0.745</v>
      </c>
      <c r="E149" s="160">
        <f t="shared" si="9"/>
        <v>3.0620156388939567E-6</v>
      </c>
      <c r="F149" s="159">
        <v>3.9489999999999998</v>
      </c>
      <c r="G149" s="160">
        <f t="shared" si="10"/>
        <v>1.8639506000819179E-5</v>
      </c>
      <c r="H149" s="159">
        <v>2.6579999999999999</v>
      </c>
      <c r="I149" s="160">
        <f t="shared" si="11"/>
        <v>1.3061933290658646E-5</v>
      </c>
      <c r="J149" s="159">
        <v>3.2589999999999999</v>
      </c>
      <c r="K149" s="159">
        <v>1.9129999999999998</v>
      </c>
      <c r="L149" s="159"/>
      <c r="M149" s="136" t="s">
        <v>1058</v>
      </c>
    </row>
    <row r="150" spans="1:13" x14ac:dyDescent="0.3">
      <c r="A150" s="136" t="s">
        <v>848</v>
      </c>
      <c r="B150" s="159">
        <v>5.6340000000000003</v>
      </c>
      <c r="C150" s="160">
        <f t="shared" si="8"/>
        <v>2.2429112339003993E-5</v>
      </c>
      <c r="D150" s="159">
        <v>5.4580000000000002</v>
      </c>
      <c r="E150" s="160">
        <f t="shared" si="9"/>
        <v>2.2432860881990892E-5</v>
      </c>
      <c r="F150" s="159">
        <v>1039.096</v>
      </c>
      <c r="G150" s="160">
        <f t="shared" si="10"/>
        <v>4.9045925873454563E-3</v>
      </c>
      <c r="H150" s="159">
        <v>3883.6950000000002</v>
      </c>
      <c r="I150" s="160">
        <f t="shared" si="11"/>
        <v>1.9085238905667622E-2</v>
      </c>
      <c r="J150" s="159">
        <v>1033.462</v>
      </c>
      <c r="K150" s="159">
        <v>3878.2370000000001</v>
      </c>
      <c r="L150" s="159"/>
      <c r="M150" s="136" t="s">
        <v>1059</v>
      </c>
    </row>
    <row r="151" spans="1:13" x14ac:dyDescent="0.3">
      <c r="A151" s="136" t="s">
        <v>849</v>
      </c>
      <c r="B151" s="159" t="s">
        <v>785</v>
      </c>
      <c r="C151" s="160" t="str">
        <f t="shared" si="8"/>
        <v>x</v>
      </c>
      <c r="D151" s="159" t="s">
        <v>785</v>
      </c>
      <c r="E151" s="160" t="str">
        <f t="shared" si="9"/>
        <v>x</v>
      </c>
      <c r="F151" s="159">
        <v>219.61699999999999</v>
      </c>
      <c r="G151" s="160">
        <f t="shared" si="10"/>
        <v>1.0366048086558383E-3</v>
      </c>
      <c r="H151" s="159">
        <v>265.79199999999997</v>
      </c>
      <c r="I151" s="160">
        <f t="shared" si="11"/>
        <v>1.3061540154968934E-3</v>
      </c>
      <c r="J151" s="159">
        <v>219.61699999999999</v>
      </c>
      <c r="K151" s="159">
        <v>265.79199999999997</v>
      </c>
      <c r="L151" s="159"/>
      <c r="M151" s="136" t="s">
        <v>1060</v>
      </c>
    </row>
    <row r="152" spans="1:13" x14ac:dyDescent="0.3">
      <c r="A152" s="136" t="s">
        <v>850</v>
      </c>
      <c r="B152" s="159" t="s">
        <v>785</v>
      </c>
      <c r="C152" s="160" t="str">
        <f t="shared" si="8"/>
        <v>x</v>
      </c>
      <c r="D152" s="159" t="s">
        <v>785</v>
      </c>
      <c r="E152" s="160" t="str">
        <f t="shared" si="9"/>
        <v>x</v>
      </c>
      <c r="F152" s="159" t="s">
        <v>765</v>
      </c>
      <c r="G152" s="160" t="str">
        <f t="shared" si="10"/>
        <v>x</v>
      </c>
      <c r="H152" s="159" t="s">
        <v>765</v>
      </c>
      <c r="I152" s="160" t="str">
        <f t="shared" si="11"/>
        <v>x</v>
      </c>
      <c r="J152" s="159" t="s">
        <v>765</v>
      </c>
      <c r="K152" s="159" t="s">
        <v>765</v>
      </c>
      <c r="L152" s="159"/>
      <c r="M152" s="136" t="s">
        <v>1061</v>
      </c>
    </row>
    <row r="153" spans="1:13" x14ac:dyDescent="0.3">
      <c r="A153" s="136" t="s">
        <v>851</v>
      </c>
      <c r="B153" s="159">
        <v>80238.388999999996</v>
      </c>
      <c r="C153" s="160">
        <f t="shared" si="8"/>
        <v>0.31943128164389462</v>
      </c>
      <c r="D153" s="159">
        <v>85984.629000000001</v>
      </c>
      <c r="E153" s="160">
        <f t="shared" si="9"/>
        <v>0.35340440094294606</v>
      </c>
      <c r="F153" s="159">
        <v>358902.516</v>
      </c>
      <c r="G153" s="160">
        <f t="shared" si="10"/>
        <v>1.6940404154700182</v>
      </c>
      <c r="H153" s="159">
        <v>354262.45400000003</v>
      </c>
      <c r="I153" s="160">
        <f t="shared" si="11"/>
        <v>1.7409151774014402</v>
      </c>
      <c r="J153" s="159">
        <v>278664.12699999998</v>
      </c>
      <c r="K153" s="159">
        <v>268277.82500000001</v>
      </c>
      <c r="L153" s="159"/>
      <c r="M153" s="136" t="s">
        <v>1062</v>
      </c>
    </row>
    <row r="154" spans="1:13" x14ac:dyDescent="0.3">
      <c r="A154" s="136" t="s">
        <v>852</v>
      </c>
      <c r="B154" s="159">
        <v>1562.605</v>
      </c>
      <c r="C154" s="160">
        <f t="shared" si="8"/>
        <v>6.2207744207471308E-3</v>
      </c>
      <c r="D154" s="159">
        <v>2562.6770000000001</v>
      </c>
      <c r="E154" s="160">
        <f t="shared" si="9"/>
        <v>1.0532828256958187E-2</v>
      </c>
      <c r="F154" s="159">
        <v>6823.4359999999997</v>
      </c>
      <c r="G154" s="160">
        <f t="shared" si="10"/>
        <v>3.2207008424463314E-2</v>
      </c>
      <c r="H154" s="159">
        <v>5458.88</v>
      </c>
      <c r="I154" s="160">
        <f t="shared" si="11"/>
        <v>2.6826006923141712E-2</v>
      </c>
      <c r="J154" s="159">
        <v>5260.8310000000001</v>
      </c>
      <c r="K154" s="159">
        <v>2896.203</v>
      </c>
      <c r="L154" s="159"/>
      <c r="M154" s="136" t="s">
        <v>1063</v>
      </c>
    </row>
    <row r="155" spans="1:13" x14ac:dyDescent="0.3">
      <c r="A155" s="136" t="s">
        <v>853</v>
      </c>
      <c r="B155" s="159">
        <v>1441.8440000000001</v>
      </c>
      <c r="C155" s="160">
        <f t="shared" si="8"/>
        <v>5.7400214858570947E-3</v>
      </c>
      <c r="D155" s="159">
        <v>4270.0619999999999</v>
      </c>
      <c r="E155" s="160">
        <f t="shared" si="9"/>
        <v>1.7550331037646718E-2</v>
      </c>
      <c r="F155" s="159">
        <v>39857.402999999998</v>
      </c>
      <c r="G155" s="160">
        <f t="shared" si="10"/>
        <v>0.18812922319462352</v>
      </c>
      <c r="H155" s="159">
        <v>62569.919000000002</v>
      </c>
      <c r="I155" s="160">
        <f t="shared" si="11"/>
        <v>0.30748085326558128</v>
      </c>
      <c r="J155" s="159">
        <v>38415.559000000001</v>
      </c>
      <c r="K155" s="159">
        <v>58299.857000000004</v>
      </c>
      <c r="L155" s="159"/>
      <c r="M155" s="136" t="s">
        <v>1064</v>
      </c>
    </row>
    <row r="156" spans="1:13" x14ac:dyDescent="0.3">
      <c r="A156" s="136" t="s">
        <v>854</v>
      </c>
      <c r="B156" s="159">
        <v>25260.427</v>
      </c>
      <c r="C156" s="160">
        <f t="shared" si="8"/>
        <v>0.10056246981082884</v>
      </c>
      <c r="D156" s="159">
        <v>33538.930999999997</v>
      </c>
      <c r="E156" s="160">
        <f t="shared" si="9"/>
        <v>0.13784796138763131</v>
      </c>
      <c r="F156" s="159">
        <v>25163.600999999999</v>
      </c>
      <c r="G156" s="160">
        <f t="shared" si="10"/>
        <v>0.11877363683001255</v>
      </c>
      <c r="H156" s="159">
        <v>28592.49</v>
      </c>
      <c r="I156" s="160">
        <f t="shared" si="11"/>
        <v>0.14050910345892567</v>
      </c>
      <c r="J156" s="159">
        <v>-96.826000000000931</v>
      </c>
      <c r="K156" s="159">
        <v>-4946.4409999999953</v>
      </c>
      <c r="L156" s="159"/>
      <c r="M156" s="136" t="s">
        <v>1065</v>
      </c>
    </row>
    <row r="157" spans="1:13" x14ac:dyDescent="0.3">
      <c r="A157" s="136" t="s">
        <v>855</v>
      </c>
      <c r="B157" s="159" t="s">
        <v>785</v>
      </c>
      <c r="C157" s="160" t="str">
        <f t="shared" si="8"/>
        <v>x</v>
      </c>
      <c r="D157" s="159" t="s">
        <v>785</v>
      </c>
      <c r="E157" s="160" t="str">
        <f t="shared" si="9"/>
        <v>x</v>
      </c>
      <c r="F157" s="159" t="s">
        <v>785</v>
      </c>
      <c r="G157" s="160" t="str">
        <f t="shared" si="10"/>
        <v>x</v>
      </c>
      <c r="H157" s="159">
        <v>5.12</v>
      </c>
      <c r="I157" s="160">
        <f t="shared" si="11"/>
        <v>2.5160684141524556E-5</v>
      </c>
      <c r="J157" s="159" t="s">
        <v>785</v>
      </c>
      <c r="K157" s="159">
        <v>5.12</v>
      </c>
      <c r="L157" s="159"/>
      <c r="M157" s="136" t="s">
        <v>1066</v>
      </c>
    </row>
    <row r="158" spans="1:13" x14ac:dyDescent="0.3">
      <c r="A158" s="136" t="s">
        <v>856</v>
      </c>
      <c r="B158" s="159">
        <v>7703.5720000000001</v>
      </c>
      <c r="C158" s="160">
        <f t="shared" si="8"/>
        <v>3.0668136634647795E-2</v>
      </c>
      <c r="D158" s="159">
        <v>12990.695</v>
      </c>
      <c r="E158" s="160">
        <f t="shared" si="9"/>
        <v>5.3392901006847682E-2</v>
      </c>
      <c r="F158" s="159">
        <v>10873.03</v>
      </c>
      <c r="G158" s="160">
        <f t="shared" si="10"/>
        <v>5.1321323862265636E-2</v>
      </c>
      <c r="H158" s="159">
        <v>10679.107</v>
      </c>
      <c r="I158" s="160">
        <f t="shared" si="11"/>
        <v>5.2479226199324977E-2</v>
      </c>
      <c r="J158" s="159">
        <v>3169.4580000000005</v>
      </c>
      <c r="K158" s="159">
        <v>-2311.5879999999997</v>
      </c>
      <c r="L158" s="159"/>
      <c r="M158" s="136" t="s">
        <v>1067</v>
      </c>
    </row>
    <row r="159" spans="1:13" x14ac:dyDescent="0.3">
      <c r="A159" s="136" t="s">
        <v>857</v>
      </c>
      <c r="B159" s="159" t="s">
        <v>765</v>
      </c>
      <c r="C159" s="160" t="str">
        <f t="shared" si="8"/>
        <v>x</v>
      </c>
      <c r="D159" s="159">
        <v>0.90600000000000003</v>
      </c>
      <c r="E159" s="160">
        <f t="shared" si="9"/>
        <v>3.7237398239435229E-6</v>
      </c>
      <c r="F159" s="159">
        <v>973.65300000000002</v>
      </c>
      <c r="G159" s="160">
        <f t="shared" si="10"/>
        <v>4.5956978820500373E-3</v>
      </c>
      <c r="H159" s="159">
        <v>602.50199999999995</v>
      </c>
      <c r="I159" s="160">
        <f t="shared" si="11"/>
        <v>2.9608129915306303E-3</v>
      </c>
      <c r="J159" s="159">
        <v>973.23900000000003</v>
      </c>
      <c r="K159" s="159">
        <v>601.596</v>
      </c>
      <c r="L159" s="159"/>
      <c r="M159" s="136" t="s">
        <v>1068</v>
      </c>
    </row>
    <row r="160" spans="1:13" x14ac:dyDescent="0.3">
      <c r="A160" s="136" t="s">
        <v>858</v>
      </c>
      <c r="B160" s="159">
        <v>430.33100000000002</v>
      </c>
      <c r="C160" s="160">
        <f t="shared" si="8"/>
        <v>1.7131598051039983E-3</v>
      </c>
      <c r="D160" s="159">
        <v>9669.4670000000006</v>
      </c>
      <c r="E160" s="160">
        <f t="shared" si="9"/>
        <v>3.9742361307072524E-2</v>
      </c>
      <c r="F160" s="159">
        <v>9702.1990000000005</v>
      </c>
      <c r="G160" s="160">
        <f t="shared" si="10"/>
        <v>4.5794934535741162E-2</v>
      </c>
      <c r="H160" s="159">
        <v>8468.6659999999993</v>
      </c>
      <c r="I160" s="160">
        <f t="shared" si="11"/>
        <v>4.1616685610560193E-2</v>
      </c>
      <c r="J160" s="159">
        <v>9271.8680000000004</v>
      </c>
      <c r="K160" s="159">
        <v>-1200.8010000000013</v>
      </c>
      <c r="L160" s="159"/>
      <c r="M160" s="136" t="s">
        <v>1069</v>
      </c>
    </row>
    <row r="161" spans="1:13" x14ac:dyDescent="0.3">
      <c r="A161" s="136" t="s">
        <v>859</v>
      </c>
      <c r="B161" s="159">
        <v>140.696</v>
      </c>
      <c r="C161" s="160">
        <f t="shared" si="8"/>
        <v>5.6011473014705459E-4</v>
      </c>
      <c r="D161" s="159" t="s">
        <v>765</v>
      </c>
      <c r="E161" s="160" t="str">
        <f t="shared" si="9"/>
        <v>x</v>
      </c>
      <c r="F161" s="159">
        <v>1112.7070000000001</v>
      </c>
      <c r="G161" s="160">
        <f t="shared" si="10"/>
        <v>5.2520407200945833E-3</v>
      </c>
      <c r="H161" s="159">
        <v>964.41600000000005</v>
      </c>
      <c r="I161" s="160">
        <f t="shared" si="11"/>
        <v>4.7393293666079198E-3</v>
      </c>
      <c r="J161" s="159">
        <v>972.01100000000008</v>
      </c>
      <c r="K161" s="159">
        <v>964.399</v>
      </c>
      <c r="L161" s="159"/>
      <c r="M161" s="136" t="s">
        <v>1070</v>
      </c>
    </row>
    <row r="162" spans="1:13" x14ac:dyDescent="0.3">
      <c r="A162" s="136" t="s">
        <v>860</v>
      </c>
      <c r="B162" s="159" t="s">
        <v>765</v>
      </c>
      <c r="C162" s="160" t="str">
        <f t="shared" si="8"/>
        <v>x</v>
      </c>
      <c r="D162" s="159" t="s">
        <v>765</v>
      </c>
      <c r="E162" s="160" t="str">
        <f t="shared" si="9"/>
        <v>x</v>
      </c>
      <c r="F162" s="159">
        <v>1854.788</v>
      </c>
      <c r="G162" s="160">
        <f t="shared" si="10"/>
        <v>8.7547055093054969E-3</v>
      </c>
      <c r="H162" s="159">
        <v>203.291</v>
      </c>
      <c r="I162" s="160">
        <f t="shared" si="11"/>
        <v>9.9901184371380234E-4</v>
      </c>
      <c r="J162" s="159">
        <v>1854.3530000000001</v>
      </c>
      <c r="K162" s="159">
        <v>203.078</v>
      </c>
      <c r="L162" s="159"/>
      <c r="M162" s="136" t="s">
        <v>1071</v>
      </c>
    </row>
    <row r="163" spans="1:13" x14ac:dyDescent="0.3">
      <c r="A163" s="136" t="s">
        <v>861</v>
      </c>
      <c r="B163" s="159">
        <v>49496.819000000003</v>
      </c>
      <c r="C163" s="160">
        <f t="shared" si="8"/>
        <v>0.19704822750698389</v>
      </c>
      <c r="D163" s="159">
        <v>32665.512999999999</v>
      </c>
      <c r="E163" s="160">
        <f t="shared" si="9"/>
        <v>0.13425813645435414</v>
      </c>
      <c r="F163" s="159">
        <v>11926.852999999999</v>
      </c>
      <c r="G163" s="160">
        <f t="shared" si="10"/>
        <v>5.6295428732435607E-2</v>
      </c>
      <c r="H163" s="159">
        <v>9857.5949999999993</v>
      </c>
      <c r="I163" s="160">
        <f t="shared" si="11"/>
        <v>4.8442155115248388E-2</v>
      </c>
      <c r="J163" s="159">
        <v>-37569.966</v>
      </c>
      <c r="K163" s="159">
        <v>-22807.917999999998</v>
      </c>
      <c r="L163" s="159"/>
      <c r="M163" s="136" t="s">
        <v>1072</v>
      </c>
    </row>
    <row r="164" spans="1:13" x14ac:dyDescent="0.3">
      <c r="A164" s="136" t="s">
        <v>862</v>
      </c>
      <c r="B164" s="159">
        <v>2231246.4</v>
      </c>
      <c r="C164" s="160">
        <f t="shared" si="8"/>
        <v>8.8826546257717851</v>
      </c>
      <c r="D164" s="159">
        <v>2188832.12</v>
      </c>
      <c r="E164" s="160">
        <f t="shared" si="9"/>
        <v>8.996292862219347</v>
      </c>
      <c r="F164" s="159">
        <v>4931412.0240000002</v>
      </c>
      <c r="G164" s="160">
        <f t="shared" si="10"/>
        <v>23.276546977427163</v>
      </c>
      <c r="H164" s="159">
        <v>4316420.8760000002</v>
      </c>
      <c r="I164" s="160">
        <f t="shared" si="11"/>
        <v>21.211738727132566</v>
      </c>
      <c r="J164" s="159">
        <v>2700165.6240000003</v>
      </c>
      <c r="K164" s="159">
        <v>2127588.7560000001</v>
      </c>
      <c r="L164" s="159"/>
      <c r="M164" s="136" t="s">
        <v>1073</v>
      </c>
    </row>
    <row r="165" spans="1:13" x14ac:dyDescent="0.3">
      <c r="A165" s="136" t="s">
        <v>863</v>
      </c>
      <c r="B165" s="159">
        <v>82637.046000000002</v>
      </c>
      <c r="C165" s="160">
        <f t="shared" si="8"/>
        <v>0.3289804025732056</v>
      </c>
      <c r="D165" s="159">
        <v>119672.85</v>
      </c>
      <c r="E165" s="160">
        <f t="shared" si="9"/>
        <v>0.49186595738390687</v>
      </c>
      <c r="F165" s="159">
        <v>11644.644</v>
      </c>
      <c r="G165" s="160">
        <f t="shared" si="10"/>
        <v>5.4963386101646763E-2</v>
      </c>
      <c r="H165" s="159">
        <v>12277.152</v>
      </c>
      <c r="I165" s="160">
        <f t="shared" si="11"/>
        <v>6.0332332740134088E-2</v>
      </c>
      <c r="J165" s="159">
        <v>-70992.402000000002</v>
      </c>
      <c r="K165" s="159">
        <v>-107395.698</v>
      </c>
      <c r="L165" s="159"/>
      <c r="M165" s="136" t="s">
        <v>1074</v>
      </c>
    </row>
    <row r="166" spans="1:13" x14ac:dyDescent="0.3">
      <c r="A166" s="136" t="s">
        <v>864</v>
      </c>
      <c r="B166" s="159" t="s">
        <v>765</v>
      </c>
      <c r="C166" s="160" t="str">
        <f t="shared" si="8"/>
        <v>x</v>
      </c>
      <c r="D166" s="159" t="s">
        <v>785</v>
      </c>
      <c r="E166" s="160" t="str">
        <f t="shared" si="9"/>
        <v>x</v>
      </c>
      <c r="F166" s="159">
        <v>96.650999999999996</v>
      </c>
      <c r="G166" s="160">
        <f t="shared" si="10"/>
        <v>4.5619825132569626E-4</v>
      </c>
      <c r="H166" s="159">
        <v>34.771000000000001</v>
      </c>
      <c r="I166" s="160">
        <f t="shared" si="11"/>
        <v>1.7087151333690438E-4</v>
      </c>
      <c r="J166" s="159">
        <v>96.555999999999997</v>
      </c>
      <c r="K166" s="159">
        <v>34.771000000000001</v>
      </c>
      <c r="L166" s="159"/>
      <c r="M166" s="136" t="s">
        <v>1075</v>
      </c>
    </row>
    <row r="167" spans="1:13" x14ac:dyDescent="0.3">
      <c r="A167" s="136" t="s">
        <v>741</v>
      </c>
      <c r="B167" s="159">
        <v>10007.195</v>
      </c>
      <c r="C167" s="160">
        <f t="shared" si="8"/>
        <v>3.9838924539105258E-2</v>
      </c>
      <c r="D167" s="159">
        <v>7586.2629999999999</v>
      </c>
      <c r="E167" s="160">
        <f t="shared" si="9"/>
        <v>3.1180209324513531E-2</v>
      </c>
      <c r="F167" s="159">
        <v>9785.6450000000004</v>
      </c>
      <c r="G167" s="160">
        <f t="shared" si="10"/>
        <v>4.6188804431346216E-2</v>
      </c>
      <c r="H167" s="159">
        <v>9432.1790000000001</v>
      </c>
      <c r="I167" s="160">
        <f t="shared" si="11"/>
        <v>4.6351577458070496E-2</v>
      </c>
      <c r="J167" s="159">
        <v>-221.54999999999927</v>
      </c>
      <c r="K167" s="159">
        <v>1845.9160000000002</v>
      </c>
      <c r="L167" s="159"/>
      <c r="M167" s="136" t="s">
        <v>956</v>
      </c>
    </row>
    <row r="168" spans="1:13" x14ac:dyDescent="0.3">
      <c r="A168" s="136" t="s">
        <v>865</v>
      </c>
      <c r="B168" s="159">
        <v>423.01</v>
      </c>
      <c r="C168" s="160">
        <f t="shared" si="8"/>
        <v>1.6840146983532268E-3</v>
      </c>
      <c r="D168" s="159">
        <v>106.432</v>
      </c>
      <c r="E168" s="160">
        <f t="shared" si="9"/>
        <v>4.3744489728692829E-4</v>
      </c>
      <c r="F168" s="159">
        <v>39.319000000000003</v>
      </c>
      <c r="G168" s="160">
        <f t="shared" si="10"/>
        <v>1.8558793022188135E-4</v>
      </c>
      <c r="H168" s="159">
        <v>109.712</v>
      </c>
      <c r="I168" s="160">
        <f t="shared" si="11"/>
        <v>5.3914628487010592E-4</v>
      </c>
      <c r="J168" s="159">
        <v>-383.69099999999997</v>
      </c>
      <c r="K168" s="159">
        <v>3.2800000000000011</v>
      </c>
      <c r="L168" s="159"/>
      <c r="M168" s="136" t="s">
        <v>1076</v>
      </c>
    </row>
    <row r="169" spans="1:13" x14ac:dyDescent="0.3">
      <c r="A169" s="136" t="s">
        <v>866</v>
      </c>
      <c r="B169" s="159" t="s">
        <v>765</v>
      </c>
      <c r="C169" s="160" t="str">
        <f t="shared" si="8"/>
        <v>x</v>
      </c>
      <c r="D169" s="159">
        <v>1.8360000000000001</v>
      </c>
      <c r="E169" s="160">
        <f t="shared" si="9"/>
        <v>7.5461217624285966E-6</v>
      </c>
      <c r="F169" s="159">
        <v>222.613</v>
      </c>
      <c r="G169" s="160">
        <f t="shared" si="10"/>
        <v>1.0507461001165765E-3</v>
      </c>
      <c r="H169" s="159">
        <v>210.36799999999999</v>
      </c>
      <c r="I169" s="160">
        <f t="shared" si="11"/>
        <v>1.0337896096648902E-3</v>
      </c>
      <c r="J169" s="159">
        <v>222.34</v>
      </c>
      <c r="K169" s="159">
        <v>208.53199999999998</v>
      </c>
      <c r="L169" s="159"/>
      <c r="M169" s="136" t="s">
        <v>1077</v>
      </c>
    </row>
    <row r="170" spans="1:13" x14ac:dyDescent="0.3">
      <c r="A170" s="136" t="s">
        <v>867</v>
      </c>
      <c r="B170" s="159">
        <v>10704135.064999999</v>
      </c>
      <c r="C170" s="160">
        <f t="shared" si="8"/>
        <v>42.613462524805961</v>
      </c>
      <c r="D170" s="159">
        <v>10870781.435000001</v>
      </c>
      <c r="E170" s="160">
        <f t="shared" si="9"/>
        <v>44.679869477809511</v>
      </c>
      <c r="F170" s="159">
        <v>2673708.425999999</v>
      </c>
      <c r="G170" s="160">
        <f t="shared" si="10"/>
        <v>12.620056786747982</v>
      </c>
      <c r="H170" s="159">
        <v>2719047.6779999994</v>
      </c>
      <c r="I170" s="160">
        <f t="shared" si="11"/>
        <v>13.361933553106203</v>
      </c>
      <c r="J170" s="159">
        <v>-8030426.6390000004</v>
      </c>
      <c r="K170" s="159">
        <v>-8151733.7570000011</v>
      </c>
      <c r="L170" s="159"/>
      <c r="M170" s="136" t="s">
        <v>867</v>
      </c>
    </row>
    <row r="171" spans="1:13" x14ac:dyDescent="0.3">
      <c r="A171" s="136" t="s">
        <v>730</v>
      </c>
      <c r="B171" s="159">
        <v>37674.307000000001</v>
      </c>
      <c r="C171" s="160">
        <f t="shared" si="8"/>
        <v>0.14998247497286554</v>
      </c>
      <c r="D171" s="159">
        <v>64287.892</v>
      </c>
      <c r="E171" s="160">
        <f t="shared" si="9"/>
        <v>0.26422890026245055</v>
      </c>
      <c r="F171" s="159">
        <v>194052.40700000001</v>
      </c>
      <c r="G171" s="160">
        <f t="shared" si="10"/>
        <v>0.91593846663709944</v>
      </c>
      <c r="H171" s="159">
        <v>237044.42800000001</v>
      </c>
      <c r="I171" s="160">
        <f t="shared" si="11"/>
        <v>1.1648828086750704</v>
      </c>
      <c r="J171" s="159">
        <v>156378.1</v>
      </c>
      <c r="K171" s="159">
        <v>172756.53600000002</v>
      </c>
      <c r="L171" s="159"/>
      <c r="M171" s="136" t="s">
        <v>945</v>
      </c>
    </row>
    <row r="172" spans="1:13" x14ac:dyDescent="0.3">
      <c r="A172" s="136" t="s">
        <v>868</v>
      </c>
      <c r="B172" s="159">
        <v>31.483000000000001</v>
      </c>
      <c r="C172" s="160">
        <f t="shared" si="8"/>
        <v>1.2533470780419997E-4</v>
      </c>
      <c r="D172" s="159">
        <v>20.181000000000001</v>
      </c>
      <c r="E172" s="160">
        <f t="shared" si="9"/>
        <v>8.2945688065126088E-5</v>
      </c>
      <c r="F172" s="159">
        <v>1674.2739999999999</v>
      </c>
      <c r="G172" s="160">
        <f t="shared" si="10"/>
        <v>7.9026690985098836E-3</v>
      </c>
      <c r="H172" s="159">
        <v>1746.1489999999999</v>
      </c>
      <c r="I172" s="160">
        <f t="shared" si="11"/>
        <v>8.5809186431716721E-3</v>
      </c>
      <c r="J172" s="159">
        <v>1642.7909999999999</v>
      </c>
      <c r="K172" s="159">
        <v>1725.9679999999998</v>
      </c>
      <c r="L172" s="159"/>
      <c r="M172" s="136" t="s">
        <v>1078</v>
      </c>
    </row>
    <row r="173" spans="1:13" x14ac:dyDescent="0.3">
      <c r="A173" s="136" t="s">
        <v>869</v>
      </c>
      <c r="B173" s="159">
        <v>532.84699999999998</v>
      </c>
      <c r="C173" s="160">
        <f t="shared" si="8"/>
        <v>2.1212788822330955E-3</v>
      </c>
      <c r="D173" s="159">
        <v>237.81100000000001</v>
      </c>
      <c r="E173" s="160">
        <f t="shared" si="9"/>
        <v>9.7742416255169233E-4</v>
      </c>
      <c r="F173" s="159">
        <v>6083.5060000000003</v>
      </c>
      <c r="G173" s="160">
        <f t="shared" si="10"/>
        <v>2.8714496478353883E-2</v>
      </c>
      <c r="H173" s="159">
        <v>4965.0349999999999</v>
      </c>
      <c r="I173" s="160">
        <f t="shared" si="11"/>
        <v>2.439915573957312E-2</v>
      </c>
      <c r="J173" s="159">
        <v>5550.6590000000006</v>
      </c>
      <c r="K173" s="159">
        <v>4727.2240000000002</v>
      </c>
      <c r="L173" s="159"/>
      <c r="M173" s="136" t="s">
        <v>1079</v>
      </c>
    </row>
    <row r="174" spans="1:13" x14ac:dyDescent="0.3">
      <c r="A174" s="136" t="s">
        <v>870</v>
      </c>
      <c r="B174" s="159">
        <v>642007.79099999997</v>
      </c>
      <c r="C174" s="160">
        <f t="shared" si="8"/>
        <v>2.5558510590796586</v>
      </c>
      <c r="D174" s="159">
        <v>386476.00799999997</v>
      </c>
      <c r="E174" s="160">
        <f t="shared" si="9"/>
        <v>1.5884504436957123</v>
      </c>
      <c r="F174" s="159">
        <v>5672.5309999999999</v>
      </c>
      <c r="G174" s="160">
        <f t="shared" si="10"/>
        <v>2.6774670958301553E-2</v>
      </c>
      <c r="H174" s="159">
        <v>4657.1310000000003</v>
      </c>
      <c r="I174" s="160">
        <f t="shared" si="11"/>
        <v>2.2886055097012189E-2</v>
      </c>
      <c r="J174" s="159">
        <v>-636335.26</v>
      </c>
      <c r="K174" s="159">
        <v>-381818.87699999998</v>
      </c>
      <c r="L174" s="159"/>
      <c r="M174" s="136" t="s">
        <v>1080</v>
      </c>
    </row>
    <row r="175" spans="1:13" x14ac:dyDescent="0.3">
      <c r="A175" s="136" t="s">
        <v>871</v>
      </c>
      <c r="B175" s="159">
        <v>105661.674</v>
      </c>
      <c r="C175" s="160">
        <f t="shared" si="8"/>
        <v>0.42064209372971556</v>
      </c>
      <c r="D175" s="159">
        <v>113611.897</v>
      </c>
      <c r="E175" s="160">
        <f t="shared" si="9"/>
        <v>0.46695490654820049</v>
      </c>
      <c r="F175" s="159">
        <v>17857.817999999999</v>
      </c>
      <c r="G175" s="160">
        <f t="shared" si="10"/>
        <v>8.4289922960885472E-2</v>
      </c>
      <c r="H175" s="159">
        <v>5247.5429999999997</v>
      </c>
      <c r="I175" s="160">
        <f t="shared" si="11"/>
        <v>2.5787455457435195E-2</v>
      </c>
      <c r="J175" s="159">
        <v>-87803.856</v>
      </c>
      <c r="K175" s="159">
        <v>-108364.35399999999</v>
      </c>
      <c r="L175" s="159"/>
      <c r="M175" s="136" t="s">
        <v>1081</v>
      </c>
    </row>
    <row r="176" spans="1:13" x14ac:dyDescent="0.3">
      <c r="A176" s="136" t="s">
        <v>872</v>
      </c>
      <c r="B176" s="159">
        <v>332.41899999999998</v>
      </c>
      <c r="C176" s="160">
        <f t="shared" si="8"/>
        <v>1.32336938136659E-3</v>
      </c>
      <c r="D176" s="159">
        <v>218.29900000000001</v>
      </c>
      <c r="E176" s="160">
        <f t="shared" si="9"/>
        <v>8.9722812342941179E-4</v>
      </c>
      <c r="F176" s="159">
        <v>7025.31</v>
      </c>
      <c r="G176" s="160">
        <f t="shared" si="10"/>
        <v>3.3159865257689283E-2</v>
      </c>
      <c r="H176" s="159">
        <v>6066.08</v>
      </c>
      <c r="I176" s="160">
        <f t="shared" si="11"/>
        <v>2.9809906808050641E-2</v>
      </c>
      <c r="J176" s="159">
        <v>6692.8910000000005</v>
      </c>
      <c r="K176" s="159">
        <v>5847.7809999999999</v>
      </c>
      <c r="L176" s="159"/>
      <c r="M176" s="136" t="s">
        <v>1082</v>
      </c>
    </row>
    <row r="177" spans="1:13" x14ac:dyDescent="0.3">
      <c r="A177" s="136" t="s">
        <v>873</v>
      </c>
      <c r="B177" s="159">
        <v>9.5169999999999995</v>
      </c>
      <c r="C177" s="160">
        <f t="shared" si="8"/>
        <v>3.7887444467572059E-5</v>
      </c>
      <c r="D177" s="159">
        <v>42.323999999999998</v>
      </c>
      <c r="E177" s="160">
        <f t="shared" si="9"/>
        <v>1.7395536899402392E-4</v>
      </c>
      <c r="F177" s="159">
        <v>499.40300000000002</v>
      </c>
      <c r="G177" s="160">
        <f t="shared" si="10"/>
        <v>2.3572107407766781E-3</v>
      </c>
      <c r="H177" s="159">
        <v>277.03699999999998</v>
      </c>
      <c r="I177" s="160">
        <f t="shared" si="11"/>
        <v>1.3614141508819411E-3</v>
      </c>
      <c r="J177" s="159">
        <v>489.88600000000002</v>
      </c>
      <c r="K177" s="159">
        <v>234.71299999999997</v>
      </c>
      <c r="L177" s="159"/>
      <c r="M177" s="136" t="s">
        <v>1083</v>
      </c>
    </row>
    <row r="178" spans="1:13" x14ac:dyDescent="0.3">
      <c r="A178" s="136" t="s">
        <v>874</v>
      </c>
      <c r="B178" s="159">
        <v>0.73399999999999999</v>
      </c>
      <c r="C178" s="160">
        <f t="shared" si="8"/>
        <v>2.9220746284751383E-6</v>
      </c>
      <c r="D178" s="159">
        <v>1.861</v>
      </c>
      <c r="E178" s="160">
        <f t="shared" si="9"/>
        <v>7.648873965076045E-6</v>
      </c>
      <c r="F178" s="159">
        <v>40.838000000000001</v>
      </c>
      <c r="G178" s="160">
        <f t="shared" si="10"/>
        <v>1.9275769715407793E-4</v>
      </c>
      <c r="H178" s="159">
        <v>6.9489999999999998</v>
      </c>
      <c r="I178" s="160">
        <f t="shared" si="11"/>
        <v>3.4148748847549636E-5</v>
      </c>
      <c r="J178" s="159">
        <v>40.103999999999999</v>
      </c>
      <c r="K178" s="159">
        <v>5.0880000000000001</v>
      </c>
      <c r="L178" s="159"/>
      <c r="M178" s="136" t="s">
        <v>1084</v>
      </c>
    </row>
    <row r="179" spans="1:13" x14ac:dyDescent="0.3">
      <c r="A179" s="136" t="s">
        <v>875</v>
      </c>
      <c r="B179" s="159">
        <v>4743189.9759999998</v>
      </c>
      <c r="C179" s="160">
        <f t="shared" si="8"/>
        <v>18.882772597966213</v>
      </c>
      <c r="D179" s="159">
        <v>5292654.727</v>
      </c>
      <c r="E179" s="160">
        <f t="shared" si="9"/>
        <v>21.753277242067146</v>
      </c>
      <c r="F179" s="159">
        <v>562378.26599999995</v>
      </c>
      <c r="G179" s="160">
        <f t="shared" si="10"/>
        <v>2.6544576003639615</v>
      </c>
      <c r="H179" s="159">
        <v>576719.13199999998</v>
      </c>
      <c r="I179" s="160">
        <f t="shared" si="11"/>
        <v>2.8341109216066815</v>
      </c>
      <c r="J179" s="159">
        <v>-4180811.71</v>
      </c>
      <c r="K179" s="159">
        <v>-4715935.5949999997</v>
      </c>
      <c r="L179" s="159"/>
      <c r="M179" s="136" t="s">
        <v>1085</v>
      </c>
    </row>
    <row r="180" spans="1:13" x14ac:dyDescent="0.3">
      <c r="A180" s="136" t="s">
        <v>876</v>
      </c>
      <c r="B180" s="159">
        <v>9059.0429999999997</v>
      </c>
      <c r="C180" s="160">
        <f t="shared" si="8"/>
        <v>3.6064304780061722E-2</v>
      </c>
      <c r="D180" s="159">
        <v>8833.1489999999994</v>
      </c>
      <c r="E180" s="160">
        <f t="shared" si="9"/>
        <v>3.630502064252418E-2</v>
      </c>
      <c r="F180" s="159">
        <v>15147.031999999999</v>
      </c>
      <c r="G180" s="160">
        <f t="shared" si="10"/>
        <v>7.1494857902912157E-2</v>
      </c>
      <c r="H180" s="159">
        <v>13125.904</v>
      </c>
      <c r="I180" s="160">
        <f t="shared" si="11"/>
        <v>6.4503266526557385E-2</v>
      </c>
      <c r="J180" s="159">
        <v>6087.9889999999996</v>
      </c>
      <c r="K180" s="159">
        <v>4292.755000000001</v>
      </c>
      <c r="L180" s="159"/>
      <c r="M180" s="136" t="s">
        <v>1086</v>
      </c>
    </row>
    <row r="181" spans="1:13" x14ac:dyDescent="0.3">
      <c r="A181" s="136" t="s">
        <v>877</v>
      </c>
      <c r="B181" s="159">
        <v>95387.760999999999</v>
      </c>
      <c r="C181" s="160">
        <f t="shared" si="8"/>
        <v>0.37974135733671699</v>
      </c>
      <c r="D181" s="159">
        <v>75599.957999999999</v>
      </c>
      <c r="E181" s="160">
        <f t="shared" si="9"/>
        <v>0.3107224881821829</v>
      </c>
      <c r="F181" s="159">
        <v>94720.349000000002</v>
      </c>
      <c r="G181" s="160">
        <f t="shared" si="10"/>
        <v>0.44708546811475991</v>
      </c>
      <c r="H181" s="159">
        <v>92721.505000000005</v>
      </c>
      <c r="I181" s="160">
        <f t="shared" si="11"/>
        <v>0.45565166024058396</v>
      </c>
      <c r="J181" s="159">
        <v>-667.41199999999662</v>
      </c>
      <c r="K181" s="159">
        <v>17121.547000000006</v>
      </c>
      <c r="L181" s="159"/>
      <c r="M181" s="136" t="s">
        <v>1087</v>
      </c>
    </row>
    <row r="182" spans="1:13" x14ac:dyDescent="0.3">
      <c r="A182" s="136" t="s">
        <v>878</v>
      </c>
      <c r="B182" s="159">
        <v>97714.505000000005</v>
      </c>
      <c r="C182" s="160">
        <f t="shared" si="8"/>
        <v>0.3890041905919715</v>
      </c>
      <c r="D182" s="159">
        <v>212938.30799999999</v>
      </c>
      <c r="E182" s="160">
        <f t="shared" si="9"/>
        <v>0.87519520700082964</v>
      </c>
      <c r="F182" s="159">
        <v>16140.46</v>
      </c>
      <c r="G182" s="160">
        <f t="shared" si="10"/>
        <v>7.618389491668319E-2</v>
      </c>
      <c r="H182" s="159">
        <v>12929.763000000001</v>
      </c>
      <c r="I182" s="160">
        <f t="shared" si="11"/>
        <v>6.3539391185111524E-2</v>
      </c>
      <c r="J182" s="159">
        <v>-81574.045000000013</v>
      </c>
      <c r="K182" s="159">
        <v>-200008.54499999998</v>
      </c>
      <c r="L182" s="159"/>
      <c r="M182" s="136" t="s">
        <v>1088</v>
      </c>
    </row>
    <row r="183" spans="1:13" x14ac:dyDescent="0.3">
      <c r="A183" s="136" t="s">
        <v>879</v>
      </c>
      <c r="B183" s="159">
        <v>59023.623</v>
      </c>
      <c r="C183" s="160">
        <f t="shared" si="8"/>
        <v>0.23497470197408943</v>
      </c>
      <c r="D183" s="159">
        <v>75643.046000000002</v>
      </c>
      <c r="E183" s="160">
        <f t="shared" si="9"/>
        <v>0.31089958365848985</v>
      </c>
      <c r="F183" s="159">
        <v>297297.45500000002</v>
      </c>
      <c r="G183" s="160">
        <f t="shared" si="10"/>
        <v>1.4032610018994101</v>
      </c>
      <c r="H183" s="159">
        <v>313440.17599999998</v>
      </c>
      <c r="I183" s="160">
        <f t="shared" si="11"/>
        <v>1.5403064971874738</v>
      </c>
      <c r="J183" s="159">
        <v>238273.83200000002</v>
      </c>
      <c r="K183" s="159">
        <v>237797.12999999998</v>
      </c>
      <c r="L183" s="159"/>
      <c r="M183" s="136" t="s">
        <v>1089</v>
      </c>
    </row>
    <row r="184" spans="1:13" x14ac:dyDescent="0.3">
      <c r="A184" s="136" t="s">
        <v>880</v>
      </c>
      <c r="B184" s="159">
        <v>1012490.272</v>
      </c>
      <c r="C184" s="160">
        <f t="shared" si="8"/>
        <v>4.0307522280505337</v>
      </c>
      <c r="D184" s="159">
        <v>950807.94200000004</v>
      </c>
      <c r="E184" s="160">
        <f t="shared" si="9"/>
        <v>3.9079044134074876</v>
      </c>
      <c r="F184" s="159">
        <v>162508.383</v>
      </c>
      <c r="G184" s="160">
        <f t="shared" si="10"/>
        <v>0.76704886809620698</v>
      </c>
      <c r="H184" s="159">
        <v>160757.36900000001</v>
      </c>
      <c r="I184" s="160">
        <f t="shared" si="11"/>
        <v>0.78999323922490461</v>
      </c>
      <c r="J184" s="159">
        <v>-849981.88899999997</v>
      </c>
      <c r="K184" s="159">
        <v>-790050.57300000009</v>
      </c>
      <c r="L184" s="159"/>
      <c r="M184" s="136" t="s">
        <v>1090</v>
      </c>
    </row>
    <row r="185" spans="1:13" x14ac:dyDescent="0.3">
      <c r="A185" s="136" t="s">
        <v>735</v>
      </c>
      <c r="B185" s="159">
        <v>8.3149999999999995</v>
      </c>
      <c r="C185" s="160">
        <f t="shared" si="8"/>
        <v>3.3102248686336209E-5</v>
      </c>
      <c r="D185" s="159">
        <v>8700.7150000000001</v>
      </c>
      <c r="E185" s="160">
        <f t="shared" si="9"/>
        <v>3.5760705234307695E-2</v>
      </c>
      <c r="F185" s="159">
        <v>32175.633999999998</v>
      </c>
      <c r="G185" s="160">
        <f t="shared" si="10"/>
        <v>0.15187083388786063</v>
      </c>
      <c r="H185" s="159">
        <v>20921.583999999999</v>
      </c>
      <c r="I185" s="160">
        <f t="shared" si="11"/>
        <v>0.10281276694616677</v>
      </c>
      <c r="J185" s="159">
        <v>32167.319</v>
      </c>
      <c r="K185" s="159">
        <v>12220.868999999999</v>
      </c>
      <c r="L185" s="159"/>
      <c r="M185" s="136" t="s">
        <v>950</v>
      </c>
    </row>
    <row r="186" spans="1:13" x14ac:dyDescent="0.3">
      <c r="A186" s="136" t="s">
        <v>736</v>
      </c>
      <c r="B186" s="159">
        <v>462.44799999999998</v>
      </c>
      <c r="C186" s="160">
        <f t="shared" si="8"/>
        <v>1.8410184847262546E-3</v>
      </c>
      <c r="D186" s="159">
        <v>1057.8689999999999</v>
      </c>
      <c r="E186" s="160">
        <f t="shared" si="9"/>
        <v>4.3479347944981352E-3</v>
      </c>
      <c r="F186" s="159">
        <v>1786.4069999999999</v>
      </c>
      <c r="G186" s="160">
        <f t="shared" si="10"/>
        <v>8.4319432758686724E-3</v>
      </c>
      <c r="H186" s="159">
        <v>3483.5729999999999</v>
      </c>
      <c r="I186" s="160">
        <f t="shared" si="11"/>
        <v>1.7118960925184203E-2</v>
      </c>
      <c r="J186" s="159">
        <v>1323.9589999999998</v>
      </c>
      <c r="K186" s="159">
        <v>2425.7039999999997</v>
      </c>
      <c r="L186" s="159"/>
      <c r="M186" s="136" t="s">
        <v>951</v>
      </c>
    </row>
    <row r="187" spans="1:13" x14ac:dyDescent="0.3">
      <c r="A187" s="136" t="s">
        <v>881</v>
      </c>
      <c r="B187" s="159">
        <v>2849.4780000000001</v>
      </c>
      <c r="C187" s="160">
        <f t="shared" si="8"/>
        <v>1.1343852000269865E-2</v>
      </c>
      <c r="D187" s="159">
        <v>2870.4540000000002</v>
      </c>
      <c r="E187" s="160">
        <f t="shared" si="9"/>
        <v>1.1797818843927133E-2</v>
      </c>
      <c r="F187" s="159">
        <v>46615.716999999997</v>
      </c>
      <c r="G187" s="160">
        <f t="shared" si="10"/>
        <v>0.22002885205216222</v>
      </c>
      <c r="H187" s="159">
        <v>42696.339</v>
      </c>
      <c r="I187" s="160">
        <f t="shared" si="11"/>
        <v>0.20981818351141729</v>
      </c>
      <c r="J187" s="159">
        <v>43766.238999999994</v>
      </c>
      <c r="K187" s="159">
        <v>39825.885000000002</v>
      </c>
      <c r="L187" s="159"/>
      <c r="M187" s="136" t="s">
        <v>1091</v>
      </c>
    </row>
    <row r="188" spans="1:13" x14ac:dyDescent="0.3">
      <c r="A188" s="136" t="s">
        <v>882</v>
      </c>
      <c r="B188" s="159">
        <v>477834.43400000001</v>
      </c>
      <c r="C188" s="160">
        <f t="shared" si="8"/>
        <v>1.9022723109035122</v>
      </c>
      <c r="D188" s="159">
        <v>363944.01699999999</v>
      </c>
      <c r="E188" s="160">
        <f t="shared" si="9"/>
        <v>1.4958419754844134</v>
      </c>
      <c r="F188" s="159">
        <v>269483.02100000001</v>
      </c>
      <c r="G188" s="160">
        <f t="shared" si="10"/>
        <v>1.2719752816025276</v>
      </c>
      <c r="H188" s="159">
        <v>252333.149</v>
      </c>
      <c r="I188" s="160">
        <f t="shared" si="11"/>
        <v>1.2400145821143074</v>
      </c>
      <c r="J188" s="159">
        <v>-208351.413</v>
      </c>
      <c r="K188" s="159">
        <v>-111610.86799999999</v>
      </c>
      <c r="L188" s="159"/>
      <c r="M188" s="136" t="s">
        <v>1092</v>
      </c>
    </row>
    <row r="189" spans="1:13" x14ac:dyDescent="0.3">
      <c r="A189" s="136" t="s">
        <v>883</v>
      </c>
      <c r="B189" s="159">
        <v>71.456000000000003</v>
      </c>
      <c r="C189" s="160">
        <f t="shared" si="8"/>
        <v>2.8446834421296934E-4</v>
      </c>
      <c r="D189" s="159">
        <v>64.763999999999996</v>
      </c>
      <c r="E189" s="160">
        <f t="shared" si="9"/>
        <v>2.661857460903734E-4</v>
      </c>
      <c r="F189" s="159">
        <v>3119.65</v>
      </c>
      <c r="G189" s="160">
        <f t="shared" si="10"/>
        <v>1.472492653721336E-2</v>
      </c>
      <c r="H189" s="159">
        <v>5444.3</v>
      </c>
      <c r="I189" s="160">
        <f t="shared" si="11"/>
        <v>2.6754357943691829E-2</v>
      </c>
      <c r="J189" s="159">
        <v>3048.194</v>
      </c>
      <c r="K189" s="159">
        <v>5379.5360000000001</v>
      </c>
      <c r="L189" s="159"/>
      <c r="M189" s="136" t="s">
        <v>1093</v>
      </c>
    </row>
    <row r="190" spans="1:13" x14ac:dyDescent="0.3">
      <c r="A190" s="136" t="s">
        <v>884</v>
      </c>
      <c r="B190" s="159">
        <v>12895.384</v>
      </c>
      <c r="C190" s="160">
        <f t="shared" si="8"/>
        <v>5.133688611831641E-2</v>
      </c>
      <c r="D190" s="159">
        <v>17417.871999999999</v>
      </c>
      <c r="E190" s="160">
        <f t="shared" si="9"/>
        <v>7.1588988537252554E-2</v>
      </c>
      <c r="F190" s="159">
        <v>1613.5450000000001</v>
      </c>
      <c r="G190" s="160">
        <f t="shared" si="10"/>
        <v>7.6160247429961463E-3</v>
      </c>
      <c r="H190" s="159">
        <v>4775.268</v>
      </c>
      <c r="I190" s="160">
        <f t="shared" si="11"/>
        <v>2.3466603484205019E-2</v>
      </c>
      <c r="J190" s="159">
        <v>-11281.839</v>
      </c>
      <c r="K190" s="159">
        <v>-12642.603999999999</v>
      </c>
      <c r="L190" s="159"/>
      <c r="M190" s="136" t="s">
        <v>1094</v>
      </c>
    </row>
    <row r="191" spans="1:13" x14ac:dyDescent="0.3">
      <c r="A191" s="136" t="s">
        <v>885</v>
      </c>
      <c r="B191" s="159" t="s">
        <v>765</v>
      </c>
      <c r="C191" s="160" t="str">
        <f t="shared" si="8"/>
        <v>x</v>
      </c>
      <c r="D191" s="159" t="s">
        <v>785</v>
      </c>
      <c r="E191" s="160" t="str">
        <f t="shared" si="9"/>
        <v>x</v>
      </c>
      <c r="F191" s="159" t="s">
        <v>785</v>
      </c>
      <c r="G191" s="160" t="str">
        <f t="shared" si="10"/>
        <v>x</v>
      </c>
      <c r="H191" s="159" t="s">
        <v>785</v>
      </c>
      <c r="I191" s="160" t="str">
        <f t="shared" si="11"/>
        <v>x</v>
      </c>
      <c r="J191" s="159" t="s">
        <v>765</v>
      </c>
      <c r="K191" s="159" t="s">
        <v>785</v>
      </c>
      <c r="L191" s="159"/>
      <c r="M191" s="136" t="s">
        <v>1095</v>
      </c>
    </row>
    <row r="192" spans="1:13" x14ac:dyDescent="0.3">
      <c r="A192" s="136" t="s">
        <v>886</v>
      </c>
      <c r="B192" s="159">
        <v>802624.00699999998</v>
      </c>
      <c r="C192" s="160">
        <f t="shared" si="8"/>
        <v>3.1952687289642392</v>
      </c>
      <c r="D192" s="159">
        <v>780648.67099999997</v>
      </c>
      <c r="E192" s="160">
        <f t="shared" si="9"/>
        <v>3.2085348175621244</v>
      </c>
      <c r="F192" s="159">
        <v>161373.11799999999</v>
      </c>
      <c r="G192" s="160">
        <f t="shared" si="10"/>
        <v>0.76169035232512061</v>
      </c>
      <c r="H192" s="159">
        <v>135307.29999999999</v>
      </c>
      <c r="I192" s="160">
        <f t="shared" si="11"/>
        <v>0.66492660885595811</v>
      </c>
      <c r="J192" s="159">
        <v>-641250.88899999997</v>
      </c>
      <c r="K192" s="159">
        <v>-645341.37100000004</v>
      </c>
      <c r="L192" s="159"/>
      <c r="M192" s="136" t="s">
        <v>1096</v>
      </c>
    </row>
    <row r="193" spans="1:13" x14ac:dyDescent="0.3">
      <c r="A193" s="136" t="s">
        <v>737</v>
      </c>
      <c r="B193" s="159">
        <v>84487.513000000006</v>
      </c>
      <c r="C193" s="160">
        <f t="shared" si="8"/>
        <v>0.33634716370608098</v>
      </c>
      <c r="D193" s="159">
        <v>258834.71400000001</v>
      </c>
      <c r="E193" s="160">
        <f t="shared" si="9"/>
        <v>1.063833479404892</v>
      </c>
      <c r="F193" s="159">
        <v>43970.220999999998</v>
      </c>
      <c r="G193" s="160">
        <f t="shared" si="10"/>
        <v>0.20754195953072815</v>
      </c>
      <c r="H193" s="159">
        <v>42859.909</v>
      </c>
      <c r="I193" s="160">
        <f t="shared" si="11"/>
        <v>0.21062199857099329</v>
      </c>
      <c r="J193" s="159">
        <v>-40517.292000000009</v>
      </c>
      <c r="K193" s="159">
        <v>-215974.80499999999</v>
      </c>
      <c r="L193" s="159"/>
      <c r="M193" s="136" t="s">
        <v>952</v>
      </c>
    </row>
    <row r="194" spans="1:13" x14ac:dyDescent="0.3">
      <c r="A194" s="136" t="s">
        <v>887</v>
      </c>
      <c r="B194" s="159">
        <v>7949.7510000000002</v>
      </c>
      <c r="C194" s="160">
        <f t="shared" si="8"/>
        <v>3.1648182152309072E-2</v>
      </c>
      <c r="D194" s="159">
        <v>8021.9709999999995</v>
      </c>
      <c r="E194" s="160">
        <f t="shared" si="9"/>
        <v>3.297100759295811E-2</v>
      </c>
      <c r="F194" s="159">
        <v>12349.3</v>
      </c>
      <c r="G194" s="160">
        <f t="shared" si="10"/>
        <v>5.8289402749029197E-2</v>
      </c>
      <c r="H194" s="159">
        <v>12410.724</v>
      </c>
      <c r="I194" s="160">
        <f t="shared" si="11"/>
        <v>6.0988731744460588E-2</v>
      </c>
      <c r="J194" s="159">
        <v>4399.5489999999991</v>
      </c>
      <c r="K194" s="159">
        <v>4388.7530000000006</v>
      </c>
      <c r="L194" s="159"/>
      <c r="M194" s="136" t="s">
        <v>1097</v>
      </c>
    </row>
    <row r="195" spans="1:13" x14ac:dyDescent="0.3">
      <c r="A195" s="136" t="s">
        <v>888</v>
      </c>
      <c r="B195" s="159">
        <v>13496.795</v>
      </c>
      <c r="C195" s="160">
        <f t="shared" si="8"/>
        <v>5.3731120211485163E-2</v>
      </c>
      <c r="D195" s="159">
        <v>12060.912</v>
      </c>
      <c r="E195" s="160">
        <f t="shared" si="9"/>
        <v>4.9571410957481597E-2</v>
      </c>
      <c r="F195" s="159">
        <v>390.96800000000002</v>
      </c>
      <c r="G195" s="160">
        <f t="shared" si="10"/>
        <v>1.8453913350540072E-3</v>
      </c>
      <c r="H195" s="159">
        <v>410.41699999999997</v>
      </c>
      <c r="I195" s="160">
        <f t="shared" si="11"/>
        <v>2.0168696295531411E-3</v>
      </c>
      <c r="J195" s="159">
        <v>-13105.826999999999</v>
      </c>
      <c r="K195" s="159">
        <v>-11650.495000000001</v>
      </c>
      <c r="L195" s="159"/>
      <c r="M195" s="136" t="s">
        <v>1098</v>
      </c>
    </row>
    <row r="196" spans="1:13" x14ac:dyDescent="0.3">
      <c r="A196" s="136" t="s">
        <v>889</v>
      </c>
      <c r="B196" s="159">
        <v>9296.6640000000007</v>
      </c>
      <c r="C196" s="160">
        <f t="shared" si="8"/>
        <v>3.7010280659207355E-2</v>
      </c>
      <c r="D196" s="159">
        <v>14691.605</v>
      </c>
      <c r="E196" s="160">
        <f t="shared" si="9"/>
        <v>6.0383790967050537E-2</v>
      </c>
      <c r="F196" s="159">
        <v>23715.117999999999</v>
      </c>
      <c r="G196" s="160">
        <f t="shared" si="10"/>
        <v>0.11193671417349579</v>
      </c>
      <c r="H196" s="159">
        <v>25714.282999999999</v>
      </c>
      <c r="I196" s="160">
        <f t="shared" si="11"/>
        <v>0.12636502978296377</v>
      </c>
      <c r="J196" s="159">
        <v>14418.453999999998</v>
      </c>
      <c r="K196" s="159">
        <v>11022.678</v>
      </c>
      <c r="L196" s="159"/>
      <c r="M196" s="136" t="s">
        <v>1099</v>
      </c>
    </row>
    <row r="197" spans="1:13" x14ac:dyDescent="0.3">
      <c r="A197" s="136" t="s">
        <v>890</v>
      </c>
      <c r="B197" s="159">
        <v>13326.460999999999</v>
      </c>
      <c r="C197" s="160">
        <f t="shared" si="8"/>
        <v>5.3053015770386132E-2</v>
      </c>
      <c r="D197" s="159">
        <v>13698.406999999999</v>
      </c>
      <c r="E197" s="160">
        <f t="shared" si="9"/>
        <v>5.6301659680448916E-2</v>
      </c>
      <c r="F197" s="159">
        <v>12380.022999999999</v>
      </c>
      <c r="G197" s="160">
        <f t="shared" si="10"/>
        <v>5.8434417067302971E-2</v>
      </c>
      <c r="H197" s="159">
        <v>11905.352999999999</v>
      </c>
      <c r="I197" s="160">
        <f t="shared" si="11"/>
        <v>5.850523953639683E-2</v>
      </c>
      <c r="J197" s="159">
        <v>-946.4380000000001</v>
      </c>
      <c r="K197" s="159">
        <v>-1793.0540000000001</v>
      </c>
      <c r="L197" s="159"/>
      <c r="M197" s="136" t="s">
        <v>1100</v>
      </c>
    </row>
    <row r="198" spans="1:13" x14ac:dyDescent="0.3">
      <c r="A198" s="136" t="s">
        <v>891</v>
      </c>
      <c r="B198" s="159">
        <v>30437.909</v>
      </c>
      <c r="C198" s="160">
        <f t="shared" si="8"/>
        <v>0.1211741711617644</v>
      </c>
      <c r="D198" s="159">
        <v>43307.063000000002</v>
      </c>
      <c r="E198" s="160">
        <f t="shared" si="9"/>
        <v>0.17799584453767225</v>
      </c>
      <c r="F198" s="159">
        <v>188.268</v>
      </c>
      <c r="G198" s="160">
        <f t="shared" si="10"/>
        <v>8.8863573455614728E-4</v>
      </c>
      <c r="H198" s="159">
        <v>869.60599999999999</v>
      </c>
      <c r="I198" s="160">
        <f t="shared" si="11"/>
        <v>4.2734144323387895E-3</v>
      </c>
      <c r="J198" s="159">
        <v>-30249.641</v>
      </c>
      <c r="K198" s="159">
        <v>-42437.457000000002</v>
      </c>
      <c r="L198" s="159"/>
      <c r="M198" s="136" t="s">
        <v>1101</v>
      </c>
    </row>
    <row r="199" spans="1:13" x14ac:dyDescent="0.3">
      <c r="A199" s="136" t="s">
        <v>892</v>
      </c>
      <c r="B199" s="159">
        <v>156.43299999999999</v>
      </c>
      <c r="C199" s="160">
        <f t="shared" si="8"/>
        <v>6.2276416942268567E-4</v>
      </c>
      <c r="D199" s="159">
        <v>63.593000000000004</v>
      </c>
      <c r="E199" s="160">
        <f t="shared" si="9"/>
        <v>2.6137283291836693E-4</v>
      </c>
      <c r="F199" s="159">
        <v>1027.2239999999999</v>
      </c>
      <c r="G199" s="160">
        <f t="shared" si="10"/>
        <v>4.8485560679122509E-3</v>
      </c>
      <c r="H199" s="159">
        <v>792.40200000000004</v>
      </c>
      <c r="I199" s="160">
        <f t="shared" si="11"/>
        <v>3.8940188349828801E-3</v>
      </c>
      <c r="J199" s="159">
        <v>870.79099999999994</v>
      </c>
      <c r="K199" s="159">
        <v>728.80900000000008</v>
      </c>
      <c r="L199" s="159"/>
      <c r="M199" s="136" t="s">
        <v>1102</v>
      </c>
    </row>
    <row r="200" spans="1:13" x14ac:dyDescent="0.3">
      <c r="A200" s="136" t="s">
        <v>893</v>
      </c>
      <c r="B200" s="159">
        <v>400.74700000000001</v>
      </c>
      <c r="C200" s="160">
        <f t="shared" si="8"/>
        <v>1.5953850696696545E-3</v>
      </c>
      <c r="D200" s="159">
        <v>598.80700000000002</v>
      </c>
      <c r="E200" s="160">
        <f t="shared" si="9"/>
        <v>2.4611495284284205E-3</v>
      </c>
      <c r="F200" s="159">
        <v>20379.227999999999</v>
      </c>
      <c r="G200" s="160">
        <f t="shared" si="10"/>
        <v>9.6191122460891926E-2</v>
      </c>
      <c r="H200" s="159">
        <v>18071.251</v>
      </c>
      <c r="I200" s="160">
        <f t="shared" si="11"/>
        <v>8.8805671572892542E-2</v>
      </c>
      <c r="J200" s="159">
        <v>19978.481</v>
      </c>
      <c r="K200" s="159">
        <v>17472.444</v>
      </c>
      <c r="L200" s="159"/>
      <c r="M200" s="136" t="s">
        <v>1103</v>
      </c>
    </row>
    <row r="201" spans="1:13" x14ac:dyDescent="0.3">
      <c r="A201" s="136" t="s">
        <v>894</v>
      </c>
      <c r="B201" s="159">
        <v>169.80500000000001</v>
      </c>
      <c r="C201" s="160">
        <f t="shared" si="8"/>
        <v>6.7599847723190853E-4</v>
      </c>
      <c r="D201" s="159">
        <v>129.60599999999999</v>
      </c>
      <c r="E201" s="160">
        <f t="shared" si="9"/>
        <v>5.3269207905300685E-4</v>
      </c>
      <c r="F201" s="159">
        <v>4007.123</v>
      </c>
      <c r="G201" s="160">
        <f t="shared" si="10"/>
        <v>1.8913849887191834E-2</v>
      </c>
      <c r="H201" s="159">
        <v>1268.1769999999999</v>
      </c>
      <c r="I201" s="160">
        <f t="shared" si="11"/>
        <v>6.2320704946379262E-3</v>
      </c>
      <c r="J201" s="159">
        <v>3837.3180000000002</v>
      </c>
      <c r="K201" s="159">
        <v>1138.5709999999999</v>
      </c>
      <c r="L201" s="159"/>
      <c r="M201" s="136" t="s">
        <v>1104</v>
      </c>
    </row>
    <row r="202" spans="1:13" x14ac:dyDescent="0.3">
      <c r="A202" s="136" t="s">
        <v>895</v>
      </c>
      <c r="B202" s="159">
        <v>103701.73699999999</v>
      </c>
      <c r="C202" s="160">
        <f t="shared" si="8"/>
        <v>0.41283952945027452</v>
      </c>
      <c r="D202" s="159">
        <v>90547.49</v>
      </c>
      <c r="E202" s="160">
        <f t="shared" si="9"/>
        <v>0.3721581616679116</v>
      </c>
      <c r="F202" s="159">
        <v>28212.464</v>
      </c>
      <c r="G202" s="160">
        <f t="shared" si="10"/>
        <v>0.13316444467609398</v>
      </c>
      <c r="H202" s="159">
        <v>27488.245999999999</v>
      </c>
      <c r="I202" s="160">
        <f t="shared" si="11"/>
        <v>0.13508263187705583</v>
      </c>
      <c r="J202" s="159">
        <v>-75489.272999999986</v>
      </c>
      <c r="K202" s="159">
        <v>-63059.244000000006</v>
      </c>
      <c r="L202" s="159"/>
      <c r="M202" s="136" t="s">
        <v>1105</v>
      </c>
    </row>
    <row r="203" spans="1:13" x14ac:dyDescent="0.3">
      <c r="A203" s="136" t="s">
        <v>896</v>
      </c>
      <c r="B203" s="159">
        <v>308.37799999999999</v>
      </c>
      <c r="C203" s="160">
        <f t="shared" si="8"/>
        <v>1.2276614847137686E-3</v>
      </c>
      <c r="D203" s="159">
        <v>270.40699999999998</v>
      </c>
      <c r="E203" s="160">
        <f t="shared" si="9"/>
        <v>1.1113965944515409E-3</v>
      </c>
      <c r="F203" s="159">
        <v>112.863</v>
      </c>
      <c r="G203" s="160">
        <f t="shared" si="10"/>
        <v>5.3271981913660552E-4</v>
      </c>
      <c r="H203" s="159">
        <v>12.241</v>
      </c>
      <c r="I203" s="160">
        <f t="shared" si="11"/>
        <v>6.0154674721953534E-5</v>
      </c>
      <c r="J203" s="159">
        <v>-195.51499999999999</v>
      </c>
      <c r="K203" s="159">
        <v>-258.166</v>
      </c>
      <c r="L203" s="159"/>
      <c r="M203" s="136" t="s">
        <v>1106</v>
      </c>
    </row>
    <row r="204" spans="1:13" x14ac:dyDescent="0.3">
      <c r="A204" s="136" t="s">
        <v>897</v>
      </c>
      <c r="B204" s="159">
        <v>2927.4259999999999</v>
      </c>
      <c r="C204" s="160">
        <f t="shared" si="8"/>
        <v>1.1654165178935232E-2</v>
      </c>
      <c r="D204" s="159">
        <v>5960.1689999999999</v>
      </c>
      <c r="E204" s="160">
        <f t="shared" si="9"/>
        <v>2.4496819716041545E-2</v>
      </c>
      <c r="F204" s="159">
        <v>8445.732</v>
      </c>
      <c r="G204" s="160">
        <f t="shared" si="10"/>
        <v>3.9864338388278193E-2</v>
      </c>
      <c r="H204" s="159">
        <v>7157.7489999999998</v>
      </c>
      <c r="I204" s="160">
        <f t="shared" si="11"/>
        <v>3.5174582373693995E-2</v>
      </c>
      <c r="J204" s="159">
        <v>5518.3060000000005</v>
      </c>
      <c r="K204" s="159">
        <v>1197.58</v>
      </c>
      <c r="L204" s="159"/>
      <c r="M204" s="136" t="s">
        <v>1107</v>
      </c>
    </row>
    <row r="205" spans="1:13" x14ac:dyDescent="0.3">
      <c r="A205" s="136" t="s">
        <v>898</v>
      </c>
      <c r="B205" s="159">
        <v>27430.655999999999</v>
      </c>
      <c r="C205" s="160">
        <f t="shared" si="8"/>
        <v>0.10920221245235603</v>
      </c>
      <c r="D205" s="159">
        <v>25806.069</v>
      </c>
      <c r="E205" s="160">
        <f t="shared" si="9"/>
        <v>0.10606521725688124</v>
      </c>
      <c r="F205" s="159">
        <v>13945.397000000001</v>
      </c>
      <c r="G205" s="160">
        <f t="shared" si="10"/>
        <v>6.5823071933478305E-2</v>
      </c>
      <c r="H205" s="159">
        <v>15940.213</v>
      </c>
      <c r="I205" s="160">
        <f t="shared" si="11"/>
        <v>7.8333332898754604E-2</v>
      </c>
      <c r="J205" s="159">
        <v>-13485.258999999998</v>
      </c>
      <c r="K205" s="159">
        <v>-9865.8559999999998</v>
      </c>
      <c r="L205" s="159"/>
      <c r="M205" s="136" t="s">
        <v>1108</v>
      </c>
    </row>
    <row r="206" spans="1:13" x14ac:dyDescent="0.3">
      <c r="A206" s="136" t="s">
        <v>899</v>
      </c>
      <c r="B206" s="159">
        <v>183816.932</v>
      </c>
      <c r="C206" s="160">
        <f t="shared" ref="C206:C245" si="12">IF(B206=0,0,IF(OR(B206="x",B206="Ə"),"x",B206/$B$12*100))</f>
        <v>0.73178037231790161</v>
      </c>
      <c r="D206" s="159">
        <v>186331.49600000001</v>
      </c>
      <c r="E206" s="160">
        <f t="shared" ref="E206:E245" si="13">IF(D206=0,0,IF(OR(D206="x",D206="Ə"),"x",D206/$D$12*100))</f>
        <v>0.76583886546376745</v>
      </c>
      <c r="F206" s="159">
        <v>17005.689999999999</v>
      </c>
      <c r="G206" s="160">
        <f t="shared" ref="G206:G245" si="14">IF(F206=0,0,IF(OR(F206="x",F206="Ə"),"x",F206/$F$12*100))</f>
        <v>8.0267830033697307E-2</v>
      </c>
      <c r="H206" s="159">
        <v>29130.848000000002</v>
      </c>
      <c r="I206" s="160">
        <f t="shared" ref="I206:I245" si="15">IF(H206=0,0,IF(OR(H206="x",H206="Ə"),"x",H206/$H$12*100))</f>
        <v>0.14315470025444579</v>
      </c>
      <c r="J206" s="159">
        <v>-166811.242</v>
      </c>
      <c r="K206" s="159">
        <v>-157200.64800000002</v>
      </c>
      <c r="L206" s="159"/>
      <c r="M206" s="136" t="s">
        <v>1109</v>
      </c>
    </row>
    <row r="207" spans="1:13" x14ac:dyDescent="0.3">
      <c r="A207" s="136" t="s">
        <v>900</v>
      </c>
      <c r="B207" s="159">
        <v>1047.761</v>
      </c>
      <c r="C207" s="160">
        <f t="shared" si="12"/>
        <v>4.17116598747376E-3</v>
      </c>
      <c r="D207" s="159">
        <v>1580.1949999999999</v>
      </c>
      <c r="E207" s="160">
        <f t="shared" si="13"/>
        <v>6.4947406744993762E-3</v>
      </c>
      <c r="F207" s="159">
        <v>14422.499</v>
      </c>
      <c r="G207" s="160">
        <f t="shared" si="14"/>
        <v>6.807502067797129E-2</v>
      </c>
      <c r="H207" s="159">
        <v>25923.105</v>
      </c>
      <c r="I207" s="160">
        <f t="shared" si="15"/>
        <v>0.127391222045425</v>
      </c>
      <c r="J207" s="159">
        <v>13374.737999999999</v>
      </c>
      <c r="K207" s="159">
        <v>24342.91</v>
      </c>
      <c r="L207" s="159"/>
      <c r="M207" s="136" t="s">
        <v>1110</v>
      </c>
    </row>
    <row r="208" spans="1:13" x14ac:dyDescent="0.3">
      <c r="A208" s="136" t="s">
        <v>901</v>
      </c>
      <c r="B208" s="159">
        <v>20931.782999999999</v>
      </c>
      <c r="C208" s="160">
        <f t="shared" si="12"/>
        <v>8.3330016393797307E-2</v>
      </c>
      <c r="D208" s="159">
        <v>20106.867999999999</v>
      </c>
      <c r="E208" s="160">
        <f t="shared" si="13"/>
        <v>8.2640999013659663E-2</v>
      </c>
      <c r="F208" s="159">
        <v>34771.377</v>
      </c>
      <c r="G208" s="160">
        <f t="shared" si="14"/>
        <v>0.16412288940193617</v>
      </c>
      <c r="H208" s="159">
        <v>24253.493999999999</v>
      </c>
      <c r="I208" s="160">
        <f t="shared" si="15"/>
        <v>0.11918642614499238</v>
      </c>
      <c r="J208" s="159">
        <v>13839.594000000001</v>
      </c>
      <c r="K208" s="159">
        <v>4146.6260000000002</v>
      </c>
      <c r="L208" s="159"/>
      <c r="M208" s="136" t="s">
        <v>1111</v>
      </c>
    </row>
    <row r="209" spans="1:13" x14ac:dyDescent="0.3">
      <c r="A209" s="136" t="s">
        <v>740</v>
      </c>
      <c r="B209" s="159">
        <v>510332.48100000003</v>
      </c>
      <c r="C209" s="160">
        <f t="shared" si="12"/>
        <v>2.0316479493417856</v>
      </c>
      <c r="D209" s="159">
        <v>239498.20800000001</v>
      </c>
      <c r="E209" s="160">
        <f t="shared" si="13"/>
        <v>0.98435873608466817</v>
      </c>
      <c r="F209" s="159">
        <v>164919.99400000001</v>
      </c>
      <c r="G209" s="160">
        <f t="shared" si="14"/>
        <v>0.77843181003242923</v>
      </c>
      <c r="H209" s="159">
        <v>163266.10200000001</v>
      </c>
      <c r="I209" s="160">
        <f t="shared" si="15"/>
        <v>0.80232164520311156</v>
      </c>
      <c r="J209" s="159">
        <v>-345412.48700000002</v>
      </c>
      <c r="K209" s="159">
        <v>-76232.106</v>
      </c>
      <c r="L209" s="159"/>
      <c r="M209" s="136" t="s">
        <v>955</v>
      </c>
    </row>
    <row r="210" spans="1:13" x14ac:dyDescent="0.3">
      <c r="A210" s="136" t="s">
        <v>902</v>
      </c>
      <c r="B210" s="159">
        <v>323730.65999999997</v>
      </c>
      <c r="C210" s="160">
        <f t="shared" si="12"/>
        <v>1.2887808556478355</v>
      </c>
      <c r="D210" s="159">
        <v>336651.83899999998</v>
      </c>
      <c r="E210" s="160">
        <f t="shared" si="13"/>
        <v>1.3836687193025641</v>
      </c>
      <c r="F210" s="159">
        <v>87117.092000000004</v>
      </c>
      <c r="G210" s="160">
        <f t="shared" si="14"/>
        <v>0.41119765994122981</v>
      </c>
      <c r="H210" s="159">
        <v>84109.095000000001</v>
      </c>
      <c r="I210" s="160">
        <f t="shared" si="15"/>
        <v>0.4133285884227505</v>
      </c>
      <c r="J210" s="159">
        <v>-236613.56799999997</v>
      </c>
      <c r="K210" s="159">
        <v>-252542.74399999998</v>
      </c>
      <c r="L210" s="159"/>
      <c r="M210" s="136" t="s">
        <v>1112</v>
      </c>
    </row>
    <row r="211" spans="1:13" x14ac:dyDescent="0.3">
      <c r="A211" s="136" t="s">
        <v>903</v>
      </c>
      <c r="B211" s="159">
        <v>1.071</v>
      </c>
      <c r="C211" s="160">
        <f t="shared" si="12"/>
        <v>4.2636810995870206E-6</v>
      </c>
      <c r="D211" s="159" t="s">
        <v>785</v>
      </c>
      <c r="E211" s="160" t="str">
        <f t="shared" si="13"/>
        <v>x</v>
      </c>
      <c r="F211" s="159">
        <v>8419.8080000000009</v>
      </c>
      <c r="G211" s="160">
        <f t="shared" si="14"/>
        <v>3.9741975624650629E-2</v>
      </c>
      <c r="H211" s="159">
        <v>11242.656000000001</v>
      </c>
      <c r="I211" s="160">
        <f t="shared" si="15"/>
        <v>5.524861650933905E-2</v>
      </c>
      <c r="J211" s="159">
        <v>8418.737000000001</v>
      </c>
      <c r="K211" s="159">
        <v>11242.656000000001</v>
      </c>
      <c r="L211" s="159"/>
      <c r="M211" s="136" t="s">
        <v>1113</v>
      </c>
    </row>
    <row r="212" spans="1:13" x14ac:dyDescent="0.3">
      <c r="A212" s="136" t="s">
        <v>904</v>
      </c>
      <c r="B212" s="159">
        <v>185364.80600000001</v>
      </c>
      <c r="C212" s="160">
        <f t="shared" si="12"/>
        <v>0.73794250221364599</v>
      </c>
      <c r="D212" s="159">
        <v>173163.677</v>
      </c>
      <c r="E212" s="160">
        <f t="shared" si="13"/>
        <v>0.71171796921125052</v>
      </c>
      <c r="F212" s="159">
        <v>49834.353000000003</v>
      </c>
      <c r="G212" s="160">
        <f t="shared" si="14"/>
        <v>0.23522099817433309</v>
      </c>
      <c r="H212" s="159">
        <v>46108.222999999998</v>
      </c>
      <c r="I212" s="160">
        <f t="shared" si="15"/>
        <v>0.22658485063085507</v>
      </c>
      <c r="J212" s="159">
        <v>-135530.45300000001</v>
      </c>
      <c r="K212" s="159">
        <v>-127055.454</v>
      </c>
      <c r="L212" s="159"/>
      <c r="M212" s="136" t="s">
        <v>1114</v>
      </c>
    </row>
    <row r="213" spans="1:13" x14ac:dyDescent="0.3">
      <c r="A213" s="136" t="s">
        <v>905</v>
      </c>
      <c r="B213" s="159">
        <v>763.12300000000005</v>
      </c>
      <c r="C213" s="160">
        <f t="shared" si="12"/>
        <v>3.0380141099534512E-3</v>
      </c>
      <c r="D213" s="159">
        <v>1117.297</v>
      </c>
      <c r="E213" s="160">
        <f t="shared" si="13"/>
        <v>4.5921891104554373E-3</v>
      </c>
      <c r="F213" s="159">
        <v>16.672999999999998</v>
      </c>
      <c r="G213" s="160">
        <f t="shared" si="14"/>
        <v>7.8697514193886589E-5</v>
      </c>
      <c r="H213" s="159">
        <v>577.39800000000002</v>
      </c>
      <c r="I213" s="160">
        <f t="shared" si="15"/>
        <v>2.8374470120992182E-3</v>
      </c>
      <c r="J213" s="159">
        <v>-746.45</v>
      </c>
      <c r="K213" s="159">
        <v>-539.899</v>
      </c>
      <c r="L213" s="159"/>
      <c r="M213" s="136" t="s">
        <v>1115</v>
      </c>
    </row>
    <row r="214" spans="1:13" x14ac:dyDescent="0.3">
      <c r="A214" s="136" t="s">
        <v>906</v>
      </c>
      <c r="B214" s="159">
        <v>1752.998</v>
      </c>
      <c r="C214" s="160">
        <f t="shared" si="12"/>
        <v>6.9787343045880938E-3</v>
      </c>
      <c r="D214" s="159">
        <v>63.088000000000001</v>
      </c>
      <c r="E214" s="160">
        <f t="shared" si="13"/>
        <v>2.5929723842488852E-4</v>
      </c>
      <c r="F214" s="159">
        <v>3783.846</v>
      </c>
      <c r="G214" s="160">
        <f t="shared" si="14"/>
        <v>1.7859969669074612E-2</v>
      </c>
      <c r="H214" s="159">
        <v>4820.5200000000004</v>
      </c>
      <c r="I214" s="160">
        <f t="shared" si="15"/>
        <v>2.368898068709023E-2</v>
      </c>
      <c r="J214" s="159">
        <v>2030.848</v>
      </c>
      <c r="K214" s="159">
        <v>4757.4320000000007</v>
      </c>
      <c r="L214" s="159"/>
      <c r="M214" s="136" t="s">
        <v>1116</v>
      </c>
    </row>
    <row r="215" spans="1:13" x14ac:dyDescent="0.3">
      <c r="A215" s="136" t="s">
        <v>907</v>
      </c>
      <c r="B215" s="159">
        <v>1421.7639999999999</v>
      </c>
      <c r="C215" s="160">
        <f t="shared" si="12"/>
        <v>5.6600824415249679E-3</v>
      </c>
      <c r="D215" s="159">
        <v>205.066</v>
      </c>
      <c r="E215" s="160">
        <f t="shared" si="13"/>
        <v>8.4283932752406458E-4</v>
      </c>
      <c r="F215" s="159">
        <v>722.98500000000001</v>
      </c>
      <c r="G215" s="160">
        <f t="shared" si="14"/>
        <v>3.4125305763490141E-3</v>
      </c>
      <c r="H215" s="159">
        <v>343.70100000000002</v>
      </c>
      <c r="I215" s="160">
        <f t="shared" si="15"/>
        <v>1.6890141211183853E-3</v>
      </c>
      <c r="J215" s="159">
        <v>-698.77899999999988</v>
      </c>
      <c r="K215" s="159">
        <v>138.63500000000002</v>
      </c>
      <c r="L215" s="159"/>
      <c r="M215" s="136" t="s">
        <v>1117</v>
      </c>
    </row>
    <row r="216" spans="1:13" x14ac:dyDescent="0.3">
      <c r="A216" s="136" t="s">
        <v>908</v>
      </c>
      <c r="B216" s="159">
        <v>587483.91799999995</v>
      </c>
      <c r="C216" s="160">
        <f t="shared" si="12"/>
        <v>2.3387899883173957</v>
      </c>
      <c r="D216" s="159">
        <v>531134.63600000006</v>
      </c>
      <c r="E216" s="160">
        <f t="shared" si="13"/>
        <v>2.1830101500540255</v>
      </c>
      <c r="F216" s="159">
        <v>139633.01699999999</v>
      </c>
      <c r="G216" s="160">
        <f t="shared" si="14"/>
        <v>0.65907583142162229</v>
      </c>
      <c r="H216" s="159">
        <v>190225.598</v>
      </c>
      <c r="I216" s="160">
        <f t="shared" si="15"/>
        <v>0.93480589588098151</v>
      </c>
      <c r="J216" s="159">
        <v>-447850.90099999995</v>
      </c>
      <c r="K216" s="159">
        <v>-340909.03800000006</v>
      </c>
      <c r="L216" s="159"/>
      <c r="M216" s="136" t="s">
        <v>1118</v>
      </c>
    </row>
    <row r="217" spans="1:13" x14ac:dyDescent="0.3">
      <c r="A217" s="136" t="s">
        <v>909</v>
      </c>
      <c r="B217" s="159">
        <v>22175</v>
      </c>
      <c r="C217" s="160">
        <f t="shared" si="12"/>
        <v>8.8279298210403534E-2</v>
      </c>
      <c r="D217" s="159">
        <v>14228.929</v>
      </c>
      <c r="E217" s="160">
        <f t="shared" si="13"/>
        <v>5.8482151842566103E-2</v>
      </c>
      <c r="F217" s="159">
        <v>5016.4719999999998</v>
      </c>
      <c r="G217" s="160">
        <f t="shared" si="14"/>
        <v>2.3678034932119875E-2</v>
      </c>
      <c r="H217" s="159">
        <v>11596.887000000001</v>
      </c>
      <c r="I217" s="160">
        <f t="shared" si="15"/>
        <v>5.6989377115615684E-2</v>
      </c>
      <c r="J217" s="159">
        <v>-17158.527999999998</v>
      </c>
      <c r="K217" s="159">
        <v>-2632.0419999999995</v>
      </c>
      <c r="L217" s="159"/>
      <c r="M217" s="136" t="s">
        <v>1119</v>
      </c>
    </row>
    <row r="218" spans="1:13" x14ac:dyDescent="0.3">
      <c r="A218" s="136" t="s">
        <v>910</v>
      </c>
      <c r="B218" s="159">
        <v>470632.15100000001</v>
      </c>
      <c r="C218" s="160">
        <f t="shared" si="12"/>
        <v>1.8735998198661858</v>
      </c>
      <c r="D218" s="159">
        <v>535281.98600000003</v>
      </c>
      <c r="E218" s="160">
        <f t="shared" si="13"/>
        <v>2.2000561239600214</v>
      </c>
      <c r="F218" s="159">
        <v>80339.111000000004</v>
      </c>
      <c r="G218" s="160">
        <f t="shared" si="14"/>
        <v>0.37920520171815097</v>
      </c>
      <c r="H218" s="159">
        <v>66807.073999999993</v>
      </c>
      <c r="I218" s="160">
        <f t="shared" si="15"/>
        <v>0.3283030639323159</v>
      </c>
      <c r="J218" s="159">
        <v>-390293.04000000004</v>
      </c>
      <c r="K218" s="159">
        <v>-468474.91200000001</v>
      </c>
      <c r="L218" s="159"/>
      <c r="M218" s="136" t="s">
        <v>1120</v>
      </c>
    </row>
    <row r="219" spans="1:13" x14ac:dyDescent="0.3">
      <c r="A219" s="136" t="s">
        <v>911</v>
      </c>
      <c r="B219" s="159">
        <v>728.61099999999999</v>
      </c>
      <c r="C219" s="160">
        <f t="shared" si="12"/>
        <v>2.9006208680216611E-3</v>
      </c>
      <c r="D219" s="159">
        <v>1349.5719999999999</v>
      </c>
      <c r="E219" s="160">
        <f t="shared" si="13"/>
        <v>5.5468598252528777E-3</v>
      </c>
      <c r="F219" s="159">
        <v>1316.4559999999999</v>
      </c>
      <c r="G219" s="160">
        <f t="shared" si="14"/>
        <v>6.213747660626592E-3</v>
      </c>
      <c r="H219" s="159">
        <v>1076.692</v>
      </c>
      <c r="I219" s="160">
        <f t="shared" si="15"/>
        <v>5.2910756503332735E-3</v>
      </c>
      <c r="J219" s="159">
        <v>587.84499999999991</v>
      </c>
      <c r="K219" s="159">
        <v>-272.87999999999988</v>
      </c>
      <c r="L219" s="159"/>
      <c r="M219" s="136" t="s">
        <v>1121</v>
      </c>
    </row>
    <row r="220" spans="1:13" x14ac:dyDescent="0.3">
      <c r="A220" s="136" t="s">
        <v>912</v>
      </c>
      <c r="B220" s="159">
        <v>54108.356</v>
      </c>
      <c r="C220" s="160">
        <f t="shared" si="12"/>
        <v>0.21540688590749391</v>
      </c>
      <c r="D220" s="159">
        <v>79201.028999999995</v>
      </c>
      <c r="E220" s="160">
        <f t="shared" si="13"/>
        <v>0.32552320726777684</v>
      </c>
      <c r="F220" s="159">
        <v>259922.61099999998</v>
      </c>
      <c r="G220" s="160">
        <f t="shared" si="14"/>
        <v>1.2268495992613544</v>
      </c>
      <c r="H220" s="159">
        <v>212869.96200000006</v>
      </c>
      <c r="I220" s="160">
        <f t="shared" si="15"/>
        <v>1.0460847416211596</v>
      </c>
      <c r="J220" s="159">
        <v>205814.25499999998</v>
      </c>
      <c r="K220" s="159">
        <v>133668.93300000008</v>
      </c>
      <c r="L220" s="159"/>
      <c r="M220" s="136" t="s">
        <v>1122</v>
      </c>
    </row>
    <row r="221" spans="1:13" x14ac:dyDescent="0.3">
      <c r="A221" s="136" t="s">
        <v>913</v>
      </c>
      <c r="B221" s="159">
        <v>30.899000000000001</v>
      </c>
      <c r="C221" s="160">
        <f t="shared" si="12"/>
        <v>1.2300978739135328E-4</v>
      </c>
      <c r="D221" s="159">
        <v>12.648999999999999</v>
      </c>
      <c r="E221" s="160">
        <f t="shared" si="13"/>
        <v>5.1988504451502892E-5</v>
      </c>
      <c r="F221" s="159">
        <v>5.7</v>
      </c>
      <c r="G221" s="160">
        <f t="shared" si="14"/>
        <v>2.6904326210349286E-5</v>
      </c>
      <c r="H221" s="159">
        <v>66.659000000000006</v>
      </c>
      <c r="I221" s="160">
        <f t="shared" si="15"/>
        <v>3.2757539925583703E-4</v>
      </c>
      <c r="J221" s="159">
        <v>-25.199000000000002</v>
      </c>
      <c r="K221" s="159">
        <v>54.010000000000005</v>
      </c>
      <c r="L221" s="159"/>
      <c r="M221" s="136" t="s">
        <v>1123</v>
      </c>
    </row>
    <row r="222" spans="1:13" x14ac:dyDescent="0.3">
      <c r="A222" s="136" t="s">
        <v>914</v>
      </c>
      <c r="B222" s="159">
        <v>21996.616000000002</v>
      </c>
      <c r="C222" s="160">
        <f t="shared" si="12"/>
        <v>8.7569146493065797E-2</v>
      </c>
      <c r="D222" s="159">
        <v>35958.466999999997</v>
      </c>
      <c r="E222" s="160">
        <f t="shared" si="13"/>
        <v>0.14779246752302314</v>
      </c>
      <c r="F222" s="159">
        <v>229557.33499999999</v>
      </c>
      <c r="G222" s="160">
        <f t="shared" si="14"/>
        <v>1.0835237587400757</v>
      </c>
      <c r="H222" s="159">
        <v>181288.36300000001</v>
      </c>
      <c r="I222" s="160">
        <f t="shared" si="15"/>
        <v>0.8908865703080171</v>
      </c>
      <c r="J222" s="159">
        <v>207560.71899999998</v>
      </c>
      <c r="K222" s="159">
        <v>145329.89600000001</v>
      </c>
      <c r="L222" s="159"/>
      <c r="M222" s="136" t="s">
        <v>1124</v>
      </c>
    </row>
    <row r="223" spans="1:13" x14ac:dyDescent="0.3">
      <c r="A223" s="136" t="s">
        <v>915</v>
      </c>
      <c r="B223" s="159" t="s">
        <v>785</v>
      </c>
      <c r="C223" s="160" t="str">
        <f t="shared" si="12"/>
        <v>x</v>
      </c>
      <c r="D223" s="159" t="s">
        <v>785</v>
      </c>
      <c r="E223" s="160" t="str">
        <f t="shared" si="13"/>
        <v>x</v>
      </c>
      <c r="F223" s="159" t="s">
        <v>765</v>
      </c>
      <c r="G223" s="160" t="str">
        <f t="shared" si="14"/>
        <v>x</v>
      </c>
      <c r="H223" s="159" t="s">
        <v>765</v>
      </c>
      <c r="I223" s="160" t="str">
        <f t="shared" si="15"/>
        <v>x</v>
      </c>
      <c r="J223" s="159" t="s">
        <v>765</v>
      </c>
      <c r="K223" s="159" t="s">
        <v>765</v>
      </c>
      <c r="L223" s="159"/>
      <c r="M223" s="136" t="s">
        <v>1125</v>
      </c>
    </row>
    <row r="224" spans="1:13" x14ac:dyDescent="0.3">
      <c r="A224" s="136" t="s">
        <v>916</v>
      </c>
      <c r="B224" s="159">
        <v>72.777000000000001</v>
      </c>
      <c r="C224" s="160">
        <f t="shared" si="12"/>
        <v>2.8972728233860371E-4</v>
      </c>
      <c r="D224" s="159">
        <v>305.00400000000002</v>
      </c>
      <c r="E224" s="160">
        <f t="shared" si="13"/>
        <v>1.2535933126512917E-3</v>
      </c>
      <c r="F224" s="159">
        <v>47.228000000000002</v>
      </c>
      <c r="G224" s="160">
        <f t="shared" si="14"/>
        <v>2.2291886285304846E-4</v>
      </c>
      <c r="H224" s="159">
        <v>62.33</v>
      </c>
      <c r="I224" s="160">
        <f t="shared" si="15"/>
        <v>3.0630184424633314E-4</v>
      </c>
      <c r="J224" s="159">
        <v>-25.548999999999999</v>
      </c>
      <c r="K224" s="159">
        <v>-242.67400000000004</v>
      </c>
      <c r="L224" s="159"/>
      <c r="M224" s="136" t="s">
        <v>1126</v>
      </c>
    </row>
    <row r="225" spans="1:13" x14ac:dyDescent="0.3">
      <c r="A225" s="136" t="s">
        <v>917</v>
      </c>
      <c r="B225" s="159">
        <v>5.798</v>
      </c>
      <c r="C225" s="160">
        <f t="shared" si="12"/>
        <v>2.308200094809108E-5</v>
      </c>
      <c r="D225" s="159">
        <v>2.9119999999999999</v>
      </c>
      <c r="E225" s="160">
        <f t="shared" si="13"/>
        <v>1.1968576564374767E-5</v>
      </c>
      <c r="F225" s="159" t="s">
        <v>785</v>
      </c>
      <c r="G225" s="160" t="str">
        <f t="shared" si="14"/>
        <v>x</v>
      </c>
      <c r="H225" s="159" t="s">
        <v>785</v>
      </c>
      <c r="I225" s="160" t="str">
        <f t="shared" si="15"/>
        <v>x</v>
      </c>
      <c r="J225" s="159">
        <v>-5.798</v>
      </c>
      <c r="K225" s="159">
        <v>-2.9119999999999999</v>
      </c>
      <c r="L225" s="159"/>
      <c r="M225" s="136" t="s">
        <v>1127</v>
      </c>
    </row>
    <row r="226" spans="1:13" x14ac:dyDescent="0.3">
      <c r="A226" s="136" t="s">
        <v>918</v>
      </c>
      <c r="B226" s="159" t="s">
        <v>765</v>
      </c>
      <c r="C226" s="160" t="str">
        <f t="shared" si="12"/>
        <v>x</v>
      </c>
      <c r="D226" s="159" t="s">
        <v>765</v>
      </c>
      <c r="E226" s="160" t="str">
        <f t="shared" si="13"/>
        <v>x</v>
      </c>
      <c r="F226" s="159">
        <v>28.475999999999999</v>
      </c>
      <c r="G226" s="160">
        <f t="shared" si="14"/>
        <v>1.3440834967822914E-4</v>
      </c>
      <c r="H226" s="159">
        <v>10.693</v>
      </c>
      <c r="I226" s="160">
        <f t="shared" si="15"/>
        <v>5.2547499126039467E-5</v>
      </c>
      <c r="J226" s="159">
        <v>28.433999999999997</v>
      </c>
      <c r="K226" s="159">
        <v>10.629</v>
      </c>
      <c r="L226" s="159"/>
      <c r="M226" s="136" t="s">
        <v>1128</v>
      </c>
    </row>
    <row r="227" spans="1:13" x14ac:dyDescent="0.3">
      <c r="A227" s="136" t="s">
        <v>919</v>
      </c>
      <c r="B227" s="159" t="s">
        <v>785</v>
      </c>
      <c r="C227" s="160" t="str">
        <f t="shared" si="12"/>
        <v>x</v>
      </c>
      <c r="D227" s="159" t="s">
        <v>765</v>
      </c>
      <c r="E227" s="160" t="str">
        <f t="shared" si="13"/>
        <v>x</v>
      </c>
      <c r="F227" s="159">
        <v>143.47499999999999</v>
      </c>
      <c r="G227" s="160">
        <f t="shared" si="14"/>
        <v>6.7721021105787075E-4</v>
      </c>
      <c r="H227" s="159" t="s">
        <v>785</v>
      </c>
      <c r="I227" s="160" t="str">
        <f t="shared" si="15"/>
        <v>x</v>
      </c>
      <c r="J227" s="159">
        <v>143.47499999999999</v>
      </c>
      <c r="K227" s="159" t="s">
        <v>765</v>
      </c>
      <c r="L227" s="159"/>
      <c r="M227" s="136" t="s">
        <v>1129</v>
      </c>
    </row>
    <row r="228" spans="1:13" x14ac:dyDescent="0.3">
      <c r="A228" s="136" t="s">
        <v>920</v>
      </c>
      <c r="B228" s="159">
        <v>41.25</v>
      </c>
      <c r="C228" s="160">
        <f t="shared" si="12"/>
        <v>1.6421740929781944E-4</v>
      </c>
      <c r="D228" s="159">
        <v>57.378999999999998</v>
      </c>
      <c r="E228" s="160">
        <f t="shared" si="13"/>
        <v>2.3583274542831722E-4</v>
      </c>
      <c r="F228" s="159">
        <v>664.63900000000001</v>
      </c>
      <c r="G228" s="160">
        <f t="shared" si="14"/>
        <v>3.1371341172140941E-3</v>
      </c>
      <c r="H228" s="159">
        <v>767.89599999999996</v>
      </c>
      <c r="I228" s="160">
        <f t="shared" si="15"/>
        <v>3.7735915448320586E-3</v>
      </c>
      <c r="J228" s="159">
        <v>623.38900000000001</v>
      </c>
      <c r="K228" s="159">
        <v>710.51699999999994</v>
      </c>
      <c r="L228" s="159"/>
      <c r="M228" s="136" t="s">
        <v>1130</v>
      </c>
    </row>
    <row r="229" spans="1:13" x14ac:dyDescent="0.3">
      <c r="A229" s="136" t="s">
        <v>921</v>
      </c>
      <c r="B229" s="159" t="s">
        <v>765</v>
      </c>
      <c r="C229" s="160" t="str">
        <f t="shared" si="12"/>
        <v>x</v>
      </c>
      <c r="D229" s="159" t="s">
        <v>785</v>
      </c>
      <c r="E229" s="160" t="str">
        <f t="shared" si="13"/>
        <v>x</v>
      </c>
      <c r="F229" s="159" t="s">
        <v>785</v>
      </c>
      <c r="G229" s="160" t="str">
        <f t="shared" si="14"/>
        <v>x</v>
      </c>
      <c r="H229" s="159" t="s">
        <v>765</v>
      </c>
      <c r="I229" s="160" t="str">
        <f t="shared" si="15"/>
        <v>x</v>
      </c>
      <c r="J229" s="159" t="s">
        <v>765</v>
      </c>
      <c r="K229" s="159" t="s">
        <v>765</v>
      </c>
      <c r="L229" s="159"/>
      <c r="M229" s="136" t="s">
        <v>1131</v>
      </c>
    </row>
    <row r="230" spans="1:13" x14ac:dyDescent="0.3">
      <c r="A230" s="136" t="s">
        <v>922</v>
      </c>
      <c r="B230" s="159">
        <v>100.779</v>
      </c>
      <c r="C230" s="160">
        <f t="shared" si="12"/>
        <v>4.0120403131211984E-4</v>
      </c>
      <c r="D230" s="159">
        <v>127.715</v>
      </c>
      <c r="E230" s="160">
        <f t="shared" si="13"/>
        <v>5.249199024447539E-4</v>
      </c>
      <c r="F230" s="159">
        <v>1764.3119999999999</v>
      </c>
      <c r="G230" s="160">
        <f t="shared" si="14"/>
        <v>8.3276536113743443E-3</v>
      </c>
      <c r="H230" s="159">
        <v>1791.2080000000001</v>
      </c>
      <c r="I230" s="160">
        <f t="shared" si="15"/>
        <v>8.8023474062054533E-3</v>
      </c>
      <c r="J230" s="159">
        <v>1663.5329999999999</v>
      </c>
      <c r="K230" s="159">
        <v>1663.4930000000002</v>
      </c>
      <c r="L230" s="159"/>
      <c r="M230" s="136" t="s">
        <v>1132</v>
      </c>
    </row>
    <row r="231" spans="1:13" x14ac:dyDescent="0.3">
      <c r="A231" s="136" t="s">
        <v>923</v>
      </c>
      <c r="B231" s="159" t="s">
        <v>785</v>
      </c>
      <c r="C231" s="160" t="str">
        <f t="shared" si="12"/>
        <v>x</v>
      </c>
      <c r="D231" s="159" t="s">
        <v>785</v>
      </c>
      <c r="E231" s="160" t="str">
        <f t="shared" si="13"/>
        <v>x</v>
      </c>
      <c r="F231" s="159" t="s">
        <v>765</v>
      </c>
      <c r="G231" s="160" t="str">
        <f t="shared" si="14"/>
        <v>x</v>
      </c>
      <c r="H231" s="159" t="s">
        <v>785</v>
      </c>
      <c r="I231" s="160" t="str">
        <f t="shared" si="15"/>
        <v>x</v>
      </c>
      <c r="J231" s="159" t="s">
        <v>765</v>
      </c>
      <c r="K231" s="159" t="s">
        <v>785</v>
      </c>
      <c r="L231" s="159"/>
      <c r="M231" s="136" t="s">
        <v>1133</v>
      </c>
    </row>
    <row r="232" spans="1:13" x14ac:dyDescent="0.3">
      <c r="A232" s="136" t="s">
        <v>924</v>
      </c>
      <c r="B232" s="159">
        <v>19261.446</v>
      </c>
      <c r="C232" s="160">
        <f t="shared" si="12"/>
        <v>7.668035785332962E-2</v>
      </c>
      <c r="D232" s="159">
        <v>33484.519</v>
      </c>
      <c r="E232" s="160">
        <f t="shared" si="13"/>
        <v>0.13762432327361318</v>
      </c>
      <c r="F232" s="159">
        <v>25787.744999999999</v>
      </c>
      <c r="G232" s="160">
        <f t="shared" si="14"/>
        <v>0.12171963222970239</v>
      </c>
      <c r="H232" s="159">
        <v>26078.138999999999</v>
      </c>
      <c r="I232" s="160">
        <f t="shared" si="15"/>
        <v>0.12815308952690879</v>
      </c>
      <c r="J232" s="159">
        <v>6526.2989999999991</v>
      </c>
      <c r="K232" s="159">
        <v>-7406.380000000001</v>
      </c>
      <c r="L232" s="159"/>
      <c r="M232" s="136" t="s">
        <v>1134</v>
      </c>
    </row>
    <row r="233" spans="1:13" x14ac:dyDescent="0.3">
      <c r="A233" s="136" t="s">
        <v>925</v>
      </c>
      <c r="B233" s="159">
        <v>2.0990000000000002</v>
      </c>
      <c r="C233" s="160">
        <f t="shared" si="12"/>
        <v>8.3561779906938908E-6</v>
      </c>
      <c r="D233" s="159">
        <v>1.6120000000000001</v>
      </c>
      <c r="E233" s="160">
        <f t="shared" si="13"/>
        <v>6.6254620267074602E-6</v>
      </c>
      <c r="F233" s="159">
        <v>1819.2180000000001</v>
      </c>
      <c r="G233" s="160">
        <f t="shared" si="14"/>
        <v>8.5868130736384569E-3</v>
      </c>
      <c r="H233" s="159">
        <v>2523.2359999999999</v>
      </c>
      <c r="I233" s="160">
        <f t="shared" si="15"/>
        <v>1.2399676564555441E-2</v>
      </c>
      <c r="J233" s="159">
        <v>1817.1190000000001</v>
      </c>
      <c r="K233" s="159">
        <v>2521.6239999999998</v>
      </c>
      <c r="L233" s="159"/>
      <c r="M233" s="136" t="s">
        <v>1135</v>
      </c>
    </row>
    <row r="234" spans="1:13" x14ac:dyDescent="0.3">
      <c r="A234" s="136" t="s">
        <v>926</v>
      </c>
      <c r="B234" s="159">
        <v>12461.546</v>
      </c>
      <c r="C234" s="160">
        <f t="shared" si="12"/>
        <v>4.9609764847651013E-2</v>
      </c>
      <c r="D234" s="159">
        <v>9241.2060000000001</v>
      </c>
      <c r="E234" s="160">
        <f t="shared" si="13"/>
        <v>3.7982170864752571E-2</v>
      </c>
      <c r="F234" s="159" t="s">
        <v>785</v>
      </c>
      <c r="G234" s="160" t="str">
        <f t="shared" si="14"/>
        <v>x</v>
      </c>
      <c r="H234" s="159">
        <v>236.83500000000001</v>
      </c>
      <c r="I234" s="160">
        <f t="shared" si="15"/>
        <v>1.1638536384097596E-3</v>
      </c>
      <c r="J234" s="159">
        <v>-12461.546</v>
      </c>
      <c r="K234" s="159">
        <v>-9004.371000000001</v>
      </c>
      <c r="L234" s="159"/>
      <c r="M234" s="136" t="s">
        <v>1136</v>
      </c>
    </row>
    <row r="235" spans="1:13" x14ac:dyDescent="0.3">
      <c r="A235" s="136" t="s">
        <v>927</v>
      </c>
      <c r="B235" s="159" t="s">
        <v>785</v>
      </c>
      <c r="C235" s="160" t="str">
        <f t="shared" si="12"/>
        <v>x</v>
      </c>
      <c r="D235" s="159">
        <v>9.2409999999999997</v>
      </c>
      <c r="E235" s="160">
        <f t="shared" si="13"/>
        <v>3.7981324186602755E-5</v>
      </c>
      <c r="F235" s="159" t="s">
        <v>785</v>
      </c>
      <c r="G235" s="160" t="str">
        <f t="shared" si="14"/>
        <v>x</v>
      </c>
      <c r="H235" s="159" t="s">
        <v>765</v>
      </c>
      <c r="I235" s="160" t="str">
        <f t="shared" si="15"/>
        <v>x</v>
      </c>
      <c r="J235" s="159" t="s">
        <v>785</v>
      </c>
      <c r="K235" s="159">
        <v>-9.113999999999999</v>
      </c>
      <c r="L235" s="159"/>
      <c r="M235" s="136" t="s">
        <v>1137</v>
      </c>
    </row>
    <row r="236" spans="1:13" x14ac:dyDescent="0.3">
      <c r="A236" s="136" t="s">
        <v>928</v>
      </c>
      <c r="B236" s="159" t="s">
        <v>785</v>
      </c>
      <c r="C236" s="160" t="str">
        <f t="shared" si="12"/>
        <v>x</v>
      </c>
      <c r="D236" s="159" t="s">
        <v>785</v>
      </c>
      <c r="E236" s="160" t="str">
        <f t="shared" si="13"/>
        <v>x</v>
      </c>
      <c r="F236" s="159">
        <v>98.212000000000003</v>
      </c>
      <c r="G236" s="160">
        <f t="shared" si="14"/>
        <v>4.6356626066154806E-4</v>
      </c>
      <c r="H236" s="159" t="s">
        <v>765</v>
      </c>
      <c r="I236" s="160" t="str">
        <f t="shared" si="15"/>
        <v>x</v>
      </c>
      <c r="J236" s="159">
        <v>98.212000000000003</v>
      </c>
      <c r="K236" s="159" t="s">
        <v>765</v>
      </c>
      <c r="L236" s="159"/>
      <c r="M236" s="136" t="s">
        <v>1138</v>
      </c>
    </row>
    <row r="237" spans="1:13" x14ac:dyDescent="0.3">
      <c r="A237" s="136" t="s">
        <v>929</v>
      </c>
      <c r="B237" s="159" t="s">
        <v>785</v>
      </c>
      <c r="C237" s="160" t="str">
        <f t="shared" si="12"/>
        <v>x</v>
      </c>
      <c r="D237" s="159" t="s">
        <v>785</v>
      </c>
      <c r="E237" s="160" t="str">
        <f t="shared" si="13"/>
        <v>x</v>
      </c>
      <c r="F237" s="159">
        <v>5.7220000000000004</v>
      </c>
      <c r="G237" s="160">
        <f t="shared" si="14"/>
        <v>2.7008167469406777E-5</v>
      </c>
      <c r="H237" s="159">
        <v>0.72</v>
      </c>
      <c r="I237" s="160">
        <f t="shared" si="15"/>
        <v>3.5382212074018907E-6</v>
      </c>
      <c r="J237" s="159">
        <v>5.7220000000000004</v>
      </c>
      <c r="K237" s="159">
        <v>0.72</v>
      </c>
      <c r="L237" s="159"/>
      <c r="M237" s="136" t="s">
        <v>1139</v>
      </c>
    </row>
    <row r="238" spans="1:13" x14ac:dyDescent="0.3">
      <c r="A238" s="136" t="s">
        <v>930</v>
      </c>
      <c r="B238" s="159" t="s">
        <v>785</v>
      </c>
      <c r="C238" s="160" t="str">
        <f t="shared" si="12"/>
        <v>x</v>
      </c>
      <c r="D238" s="159" t="s">
        <v>765</v>
      </c>
      <c r="E238" s="160" t="str">
        <f t="shared" si="13"/>
        <v>x</v>
      </c>
      <c r="F238" s="159" t="s">
        <v>785</v>
      </c>
      <c r="G238" s="160" t="str">
        <f t="shared" si="14"/>
        <v>x</v>
      </c>
      <c r="H238" s="159" t="s">
        <v>785</v>
      </c>
      <c r="I238" s="160" t="str">
        <f t="shared" si="15"/>
        <v>x</v>
      </c>
      <c r="J238" s="159" t="s">
        <v>785</v>
      </c>
      <c r="K238" s="159" t="s">
        <v>765</v>
      </c>
      <c r="L238" s="159"/>
      <c r="M238" s="136" t="s">
        <v>1140</v>
      </c>
    </row>
    <row r="239" spans="1:13" x14ac:dyDescent="0.3">
      <c r="A239" s="136" t="s">
        <v>931</v>
      </c>
      <c r="B239" s="159">
        <v>11.007999999999999</v>
      </c>
      <c r="C239" s="160">
        <f t="shared" si="12"/>
        <v>4.3823157370918695E-5</v>
      </c>
      <c r="D239" s="159" t="s">
        <v>765</v>
      </c>
      <c r="E239" s="160" t="str">
        <f t="shared" si="13"/>
        <v>x</v>
      </c>
      <c r="F239" s="159" t="s">
        <v>785</v>
      </c>
      <c r="G239" s="160" t="str">
        <f t="shared" si="14"/>
        <v>x</v>
      </c>
      <c r="H239" s="159" t="s">
        <v>765</v>
      </c>
      <c r="I239" s="160" t="str">
        <f t="shared" si="15"/>
        <v>x</v>
      </c>
      <c r="J239" s="159">
        <v>-11.007999999999999</v>
      </c>
      <c r="K239" s="159" t="s">
        <v>765</v>
      </c>
      <c r="L239" s="159"/>
      <c r="M239" s="136" t="s">
        <v>1141</v>
      </c>
    </row>
    <row r="240" spans="1:13" x14ac:dyDescent="0.3">
      <c r="A240" s="136" t="s">
        <v>932</v>
      </c>
      <c r="B240" s="159">
        <v>122.01300000000001</v>
      </c>
      <c r="C240" s="160">
        <f t="shared" si="12"/>
        <v>4.8573718207648109E-4</v>
      </c>
      <c r="D240" s="159" t="s">
        <v>785</v>
      </c>
      <c r="E240" s="160" t="str">
        <f t="shared" si="13"/>
        <v>x</v>
      </c>
      <c r="F240" s="159" t="s">
        <v>785</v>
      </c>
      <c r="G240" s="160" t="str">
        <f t="shared" si="14"/>
        <v>x</v>
      </c>
      <c r="H240" s="159" t="s">
        <v>785</v>
      </c>
      <c r="I240" s="160" t="str">
        <f t="shared" si="15"/>
        <v>x</v>
      </c>
      <c r="J240" s="159">
        <v>-122.01300000000001</v>
      </c>
      <c r="K240" s="159" t="s">
        <v>785</v>
      </c>
      <c r="L240" s="159"/>
      <c r="M240" s="136" t="s">
        <v>1142</v>
      </c>
    </row>
    <row r="241" spans="1:13" x14ac:dyDescent="0.3">
      <c r="A241" s="136" t="s">
        <v>933</v>
      </c>
      <c r="B241" s="159">
        <v>0.56499999999999995</v>
      </c>
      <c r="C241" s="160">
        <f t="shared" si="12"/>
        <v>2.2492808788671022E-6</v>
      </c>
      <c r="D241" s="159" t="s">
        <v>785</v>
      </c>
      <c r="E241" s="160" t="str">
        <f t="shared" si="13"/>
        <v>x</v>
      </c>
      <c r="F241" s="159" t="s">
        <v>785</v>
      </c>
      <c r="G241" s="160" t="str">
        <f t="shared" si="14"/>
        <v>x</v>
      </c>
      <c r="H241" s="159" t="s">
        <v>785</v>
      </c>
      <c r="I241" s="160" t="str">
        <f t="shared" si="15"/>
        <v>x</v>
      </c>
      <c r="J241" s="159">
        <v>-0.56499999999999995</v>
      </c>
      <c r="K241" s="159" t="s">
        <v>785</v>
      </c>
      <c r="L241" s="159"/>
      <c r="M241" s="136" t="s">
        <v>1143</v>
      </c>
    </row>
    <row r="242" spans="1:13" x14ac:dyDescent="0.3">
      <c r="A242" s="136" t="s">
        <v>934</v>
      </c>
      <c r="B242" s="159">
        <v>1.28</v>
      </c>
      <c r="C242" s="160">
        <f t="shared" si="12"/>
        <v>5.0957159733626389E-6</v>
      </c>
      <c r="D242" s="159" t="s">
        <v>785</v>
      </c>
      <c r="E242" s="160" t="str">
        <f t="shared" si="13"/>
        <v>x</v>
      </c>
      <c r="F242" s="159" t="s">
        <v>785</v>
      </c>
      <c r="G242" s="160" t="str">
        <f t="shared" si="14"/>
        <v>x</v>
      </c>
      <c r="H242" s="159">
        <v>40.048000000000002</v>
      </c>
      <c r="I242" s="160">
        <f t="shared" si="15"/>
        <v>1.968037262694874E-4</v>
      </c>
      <c r="J242" s="159">
        <v>-1.28</v>
      </c>
      <c r="K242" s="159">
        <v>40.048000000000002</v>
      </c>
      <c r="L242" s="159"/>
      <c r="M242" s="136" t="s">
        <v>1144</v>
      </c>
    </row>
    <row r="243" spans="1:13" x14ac:dyDescent="0.3">
      <c r="A243" s="136" t="s">
        <v>935</v>
      </c>
      <c r="B243" s="159" t="s">
        <v>765</v>
      </c>
      <c r="C243" s="160" t="str">
        <f t="shared" si="12"/>
        <v>x</v>
      </c>
      <c r="D243" s="159" t="s">
        <v>765</v>
      </c>
      <c r="E243" s="160" t="str">
        <f t="shared" si="13"/>
        <v>x</v>
      </c>
      <c r="F243" s="159" t="s">
        <v>765</v>
      </c>
      <c r="G243" s="160" t="str">
        <f t="shared" si="14"/>
        <v>x</v>
      </c>
      <c r="H243" s="159">
        <v>3.363</v>
      </c>
      <c r="I243" s="160">
        <f t="shared" si="15"/>
        <v>1.6526441556239666E-5</v>
      </c>
      <c r="J243" s="159" t="s">
        <v>765</v>
      </c>
      <c r="K243" s="159">
        <v>3.34</v>
      </c>
      <c r="L243" s="159"/>
      <c r="M243" s="136" t="s">
        <v>1145</v>
      </c>
    </row>
    <row r="244" spans="1:13" x14ac:dyDescent="0.3">
      <c r="A244" s="136" t="s">
        <v>936</v>
      </c>
      <c r="B244" s="159">
        <v>55159.264999999999</v>
      </c>
      <c r="C244" s="160">
        <f t="shared" si="12"/>
        <v>0.21959058417143967</v>
      </c>
      <c r="D244" s="159">
        <v>14299.84</v>
      </c>
      <c r="E244" s="160">
        <f t="shared" si="13"/>
        <v>5.8773602300243435E-2</v>
      </c>
      <c r="F244" s="159">
        <v>1093137.189</v>
      </c>
      <c r="G244" s="160">
        <f t="shared" si="14"/>
        <v>5.1596700921965333</v>
      </c>
      <c r="H244" s="159">
        <v>1047652.7120000001</v>
      </c>
      <c r="I244" s="160">
        <f t="shared" si="15"/>
        <v>5.1483708938757022</v>
      </c>
      <c r="J244" s="159">
        <v>1037977.924</v>
      </c>
      <c r="K244" s="159">
        <v>1033352.8720000001</v>
      </c>
      <c r="L244" s="159"/>
      <c r="M244" s="136" t="s">
        <v>1146</v>
      </c>
    </row>
    <row r="245" spans="1:13" x14ac:dyDescent="0.3">
      <c r="A245" s="136" t="s">
        <v>937</v>
      </c>
      <c r="B245" s="159" t="s">
        <v>785</v>
      </c>
      <c r="C245" s="160" t="str">
        <f t="shared" si="12"/>
        <v>x</v>
      </c>
      <c r="D245" s="159" t="s">
        <v>785</v>
      </c>
      <c r="E245" s="160" t="str">
        <f t="shared" si="13"/>
        <v>x</v>
      </c>
      <c r="F245" s="159" t="s">
        <v>785</v>
      </c>
      <c r="G245" s="160" t="str">
        <f t="shared" si="14"/>
        <v>x</v>
      </c>
      <c r="H245" s="159">
        <v>5.92</v>
      </c>
      <c r="I245" s="160">
        <f t="shared" si="15"/>
        <v>2.9092041038637771E-5</v>
      </c>
      <c r="J245" s="159" t="s">
        <v>785</v>
      </c>
      <c r="K245" s="159">
        <v>5.92</v>
      </c>
      <c r="L245" s="159"/>
      <c r="M245" s="136" t="s">
        <v>1147</v>
      </c>
    </row>
    <row r="246" spans="1:13" x14ac:dyDescent="0.3">
      <c r="A246" s="136" t="s">
        <v>938</v>
      </c>
      <c r="B246" s="159" t="s">
        <v>785</v>
      </c>
      <c r="C246" s="160" t="str">
        <f t="shared" ref="C246" si="16">IF(B246=0,0,IF(OR(B246="x",B246="Ə"),"x",B246/$B$12*100))</f>
        <v>x</v>
      </c>
      <c r="D246" s="159" t="s">
        <v>785</v>
      </c>
      <c r="E246" s="160" t="str">
        <f t="shared" ref="E246" si="17">IF(D246=0,0,IF(OR(D246="x",D246="Ə"),"x",D246/$D$12*100))</f>
        <v>x</v>
      </c>
      <c r="F246" s="159">
        <v>1041004.176</v>
      </c>
      <c r="G246" s="160">
        <f t="shared" ref="G246" si="18">IF(F246=0,0,IF(OR(F246="x",F246="Ə"),"x",F246/$F$12*100))</f>
        <v>4.9135992872701504</v>
      </c>
      <c r="H246" s="159">
        <v>989081.47699999996</v>
      </c>
      <c r="I246" s="160">
        <f t="shared" ref="I246" si="19">IF(H246=0,0,IF(OR(H246="x",H246="Ə"),"x",H246/$H$12*100))</f>
        <v>4.8605403580135906</v>
      </c>
      <c r="J246" s="159">
        <v>1041004.176</v>
      </c>
      <c r="K246" s="159">
        <v>989081.47699999996</v>
      </c>
      <c r="L246" s="159"/>
      <c r="M246" s="136" t="s">
        <v>1148</v>
      </c>
    </row>
    <row r="247" spans="1:13" x14ac:dyDescent="0.3">
      <c r="A247" s="136" t="s">
        <v>939</v>
      </c>
      <c r="B247" s="159">
        <v>55159.264999999999</v>
      </c>
      <c r="C247" s="160">
        <f t="shared" ref="C247" si="20">IF(B247=0,0,IF(OR(B247="x",B247="Ə"),"x",B247/$B$12*100))</f>
        <v>0.21959058417143967</v>
      </c>
      <c r="D247" s="159">
        <v>14299.84</v>
      </c>
      <c r="E247" s="160">
        <f t="shared" ref="E247" si="21">IF(D247=0,0,IF(OR(D247="x",D247="Ə"),"x",D247/$D$12*100))</f>
        <v>5.8773602300243435E-2</v>
      </c>
      <c r="F247" s="159">
        <v>52133.012999999999</v>
      </c>
      <c r="G247" s="160">
        <f t="shared" ref="G247" si="22">IF(F247=0,0,IF(OR(F247="x",F247="Ə"),"x",F247/$F$12*100))</f>
        <v>0.24607080492638245</v>
      </c>
      <c r="H247" s="159">
        <v>58565.315000000002</v>
      </c>
      <c r="I247" s="160">
        <f t="shared" ref="I247" si="23">IF(H247=0,0,IF(OR(H247="x",H247="Ə"),"x",H247/$H$12*100))</f>
        <v>0.28780144382107231</v>
      </c>
      <c r="J247" s="159">
        <v>-3026.2520000000004</v>
      </c>
      <c r="K247" s="159">
        <v>44265.475000000006</v>
      </c>
      <c r="L247" s="159"/>
      <c r="M247" s="136" t="s">
        <v>1149</v>
      </c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66" t="s">
        <v>1</v>
      </c>
      <c r="B2" s="267"/>
      <c r="C2" s="267"/>
      <c r="D2" s="267"/>
      <c r="E2" s="267"/>
      <c r="F2" s="268"/>
    </row>
    <row r="3" spans="1:9" ht="18" customHeight="1" thickBot="1" x14ac:dyDescent="0.3">
      <c r="A3" s="266" t="s">
        <v>2</v>
      </c>
      <c r="B3" s="268"/>
      <c r="C3" s="266" t="s">
        <v>2</v>
      </c>
      <c r="D3" s="268"/>
      <c r="E3" s="266" t="s">
        <v>2</v>
      </c>
      <c r="F3" s="268"/>
      <c r="H3" s="265" t="s">
        <v>189</v>
      </c>
      <c r="I3" s="265"/>
    </row>
    <row r="4" spans="1:9" ht="18" customHeight="1" thickBot="1" x14ac:dyDescent="0.3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5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5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5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5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5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5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5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5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5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5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5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5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5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5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5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5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5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5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5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5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5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5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5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5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5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5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5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5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5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5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5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5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5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5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5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5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5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5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5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5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5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5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5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5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5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5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5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5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5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5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5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5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5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5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5">
      <c r="A59" s="1"/>
      <c r="B59" s="2"/>
      <c r="C59" s="1"/>
      <c r="D59" s="2"/>
      <c r="E59" s="4"/>
      <c r="F59" s="4"/>
    </row>
    <row r="60" spans="1:6" x14ac:dyDescent="0.25">
      <c r="A60" s="1"/>
      <c r="B60" s="2"/>
      <c r="C60" s="1"/>
      <c r="D60" s="2"/>
      <c r="E60" s="4"/>
      <c r="F60" s="4"/>
    </row>
    <row r="61" spans="1:6" x14ac:dyDescent="0.25">
      <c r="A61" s="1"/>
      <c r="B61" s="2"/>
      <c r="C61" s="1"/>
      <c r="D61" s="2"/>
      <c r="E61" s="4"/>
      <c r="F61" s="4"/>
    </row>
    <row r="62" spans="1:6" x14ac:dyDescent="0.25">
      <c r="A62" s="1"/>
      <c r="B62" s="2"/>
      <c r="C62" s="1"/>
      <c r="D62" s="2"/>
      <c r="E62" s="4"/>
      <c r="F62" s="4"/>
    </row>
    <row r="63" spans="1:6" x14ac:dyDescent="0.25">
      <c r="A63" s="1"/>
      <c r="B63" s="2"/>
      <c r="C63" s="1"/>
      <c r="D63" s="2"/>
      <c r="E63" s="4"/>
      <c r="F63" s="4"/>
    </row>
    <row r="64" spans="1:6" x14ac:dyDescent="0.25">
      <c r="A64" s="1"/>
      <c r="B64" s="2"/>
      <c r="C64" s="1"/>
      <c r="D64" s="2"/>
      <c r="E64" s="4"/>
      <c r="F64" s="4"/>
    </row>
    <row r="65" spans="1:6" x14ac:dyDescent="0.25">
      <c r="A65" s="1"/>
      <c r="B65" s="2"/>
      <c r="C65" s="1"/>
      <c r="D65" s="2"/>
      <c r="E65" s="4"/>
      <c r="F65" s="4"/>
    </row>
    <row r="66" spans="1:6" x14ac:dyDescent="0.25">
      <c r="A66" s="1"/>
      <c r="B66" s="2"/>
      <c r="C66" s="1"/>
      <c r="D66" s="2"/>
      <c r="E66" s="4"/>
      <c r="F66" s="4"/>
    </row>
    <row r="67" spans="1:6" x14ac:dyDescent="0.25">
      <c r="A67" s="1"/>
      <c r="B67" s="2"/>
      <c r="C67" s="1"/>
      <c r="D67" s="2"/>
      <c r="E67" s="4"/>
      <c r="F67" s="4"/>
    </row>
    <row r="68" spans="1:6" x14ac:dyDescent="0.25">
      <c r="A68" s="1"/>
      <c r="B68" s="2"/>
      <c r="C68" s="1"/>
      <c r="D68" s="2"/>
      <c r="E68" s="4"/>
      <c r="F68" s="4"/>
    </row>
    <row r="69" spans="1:6" x14ac:dyDescent="0.25">
      <c r="A69" s="1"/>
      <c r="B69" s="2"/>
      <c r="C69" s="1"/>
      <c r="D69" s="2"/>
      <c r="E69" s="4"/>
      <c r="F69" s="4"/>
    </row>
    <row r="70" spans="1:6" x14ac:dyDescent="0.25">
      <c r="A70" s="1"/>
      <c r="B70" s="2"/>
      <c r="C70" s="1"/>
      <c r="D70" s="2"/>
      <c r="E70" s="4"/>
      <c r="F70" s="4"/>
    </row>
    <row r="71" spans="1:6" x14ac:dyDescent="0.25">
      <c r="A71" s="1"/>
      <c r="B71" s="2"/>
      <c r="C71" s="1"/>
      <c r="D71" s="2"/>
      <c r="E71" s="4"/>
      <c r="F71" s="4"/>
    </row>
    <row r="72" spans="1:6" x14ac:dyDescent="0.25">
      <c r="A72" s="1"/>
      <c r="B72" s="2"/>
      <c r="C72" s="1"/>
      <c r="D72" s="2"/>
      <c r="E72" s="4"/>
      <c r="F72" s="4"/>
    </row>
    <row r="73" spans="1:6" x14ac:dyDescent="0.25">
      <c r="A73" s="1"/>
      <c r="B73" s="2"/>
      <c r="C73" s="1"/>
      <c r="D73" s="2"/>
      <c r="E73" s="4"/>
      <c r="F73" s="4"/>
    </row>
    <row r="74" spans="1:6" x14ac:dyDescent="0.25">
      <c r="A74" s="1"/>
      <c r="B74" s="2"/>
      <c r="C74" s="1"/>
      <c r="D74" s="2"/>
      <c r="E74" s="4"/>
      <c r="F74" s="4"/>
    </row>
    <row r="75" spans="1:6" x14ac:dyDescent="0.25">
      <c r="A75" s="1"/>
      <c r="B75" s="2"/>
      <c r="C75" s="1"/>
      <c r="D75" s="2"/>
      <c r="E75" s="4"/>
      <c r="F75" s="4"/>
    </row>
    <row r="76" spans="1:6" x14ac:dyDescent="0.25">
      <c r="A76" s="1"/>
      <c r="B76" s="2"/>
      <c r="C76" s="1"/>
      <c r="D76" s="2"/>
      <c r="E76" s="4"/>
      <c r="F76" s="4"/>
    </row>
    <row r="77" spans="1:6" x14ac:dyDescent="0.25">
      <c r="A77" s="1"/>
      <c r="B77" s="2"/>
      <c r="C77" s="1"/>
      <c r="D77" s="2"/>
      <c r="E77" s="4"/>
      <c r="F77" s="4"/>
    </row>
    <row r="78" spans="1:6" x14ac:dyDescent="0.25">
      <c r="A78" s="1"/>
      <c r="B78" s="2"/>
      <c r="C78" s="1"/>
      <c r="D78" s="2"/>
      <c r="E78" s="4"/>
      <c r="F78" s="4"/>
    </row>
    <row r="79" spans="1:6" x14ac:dyDescent="0.25">
      <c r="A79" s="1"/>
      <c r="B79" s="2"/>
      <c r="C79" s="1"/>
      <c r="D79" s="2"/>
      <c r="E79" s="4"/>
      <c r="F79" s="4"/>
    </row>
    <row r="80" spans="1:6" x14ac:dyDescent="0.25">
      <c r="A80" s="1"/>
      <c r="B80" s="2"/>
      <c r="C80" s="1"/>
      <c r="D80" s="2"/>
      <c r="E80" s="4"/>
      <c r="F80" s="4"/>
    </row>
    <row r="81" spans="1:6" x14ac:dyDescent="0.25">
      <c r="A81" s="1"/>
      <c r="B81" s="2"/>
      <c r="C81" s="1"/>
      <c r="D81" s="2"/>
      <c r="E81" s="4"/>
      <c r="F81" s="4"/>
    </row>
    <row r="82" spans="1:6" x14ac:dyDescent="0.25">
      <c r="A82" s="1"/>
      <c r="B82" s="2"/>
      <c r="C82" s="1"/>
      <c r="D82" s="2"/>
      <c r="E82" s="4"/>
      <c r="F82" s="4"/>
    </row>
    <row r="83" spans="1:6" x14ac:dyDescent="0.25">
      <c r="A83" s="1"/>
      <c r="B83" s="2"/>
      <c r="C83" s="1"/>
      <c r="D83" s="2"/>
      <c r="E83" s="4"/>
      <c r="F83" s="4"/>
    </row>
    <row r="84" spans="1:6" x14ac:dyDescent="0.25">
      <c r="A84" s="1"/>
      <c r="B84" s="2"/>
      <c r="C84" s="1"/>
      <c r="D84" s="2"/>
      <c r="E84" s="4"/>
      <c r="F84" s="4"/>
    </row>
    <row r="85" spans="1:6" x14ac:dyDescent="0.25">
      <c r="A85" s="1"/>
      <c r="B85" s="2"/>
      <c r="C85" s="1"/>
      <c r="D85" s="2"/>
      <c r="E85" s="4"/>
      <c r="F85" s="4"/>
    </row>
    <row r="86" spans="1:6" x14ac:dyDescent="0.25">
      <c r="A86" s="1"/>
      <c r="B86" s="2"/>
      <c r="C86" s="1"/>
      <c r="D86" s="2"/>
      <c r="E86" s="4"/>
      <c r="F86" s="4"/>
    </row>
    <row r="87" spans="1:6" x14ac:dyDescent="0.25">
      <c r="A87" s="1"/>
      <c r="B87" s="2"/>
      <c r="C87" s="1"/>
      <c r="D87" s="2"/>
    </row>
    <row r="88" spans="1:6" x14ac:dyDescent="0.25">
      <c r="A88" s="1"/>
      <c r="B88" s="2"/>
      <c r="C88" s="1"/>
      <c r="D88" s="2"/>
    </row>
    <row r="89" spans="1:6" x14ac:dyDescent="0.25">
      <c r="A89" s="1"/>
      <c r="B89" s="2"/>
      <c r="C89" s="1"/>
      <c r="D89" s="2"/>
    </row>
    <row r="90" spans="1:6" x14ac:dyDescent="0.25">
      <c r="A90" s="1"/>
      <c r="B90" s="2"/>
      <c r="C90" s="1"/>
      <c r="D90" s="2"/>
    </row>
    <row r="91" spans="1:6" x14ac:dyDescent="0.25">
      <c r="A91" s="1"/>
      <c r="B91" s="2"/>
      <c r="C91" s="1"/>
      <c r="D91" s="2"/>
    </row>
    <row r="92" spans="1:6" x14ac:dyDescent="0.25">
      <c r="A92" s="1"/>
      <c r="B92" s="2"/>
      <c r="C92" s="1"/>
      <c r="D92" s="2"/>
    </row>
    <row r="93" spans="1:6" x14ac:dyDescent="0.25">
      <c r="A93" s="1"/>
      <c r="B93" s="2"/>
      <c r="C93" s="1"/>
      <c r="D93" s="2"/>
    </row>
    <row r="94" spans="1:6" x14ac:dyDescent="0.25">
      <c r="A94" s="1"/>
      <c r="B94" s="2"/>
      <c r="C94" s="1"/>
      <c r="D94" s="2"/>
    </row>
    <row r="95" spans="1:6" x14ac:dyDescent="0.25">
      <c r="A95" s="1"/>
      <c r="B95" s="2"/>
      <c r="C95" s="1"/>
      <c r="D95" s="2"/>
    </row>
    <row r="96" spans="1:6" x14ac:dyDescent="0.25">
      <c r="A96" s="1"/>
      <c r="B96" s="2"/>
      <c r="C96" s="1"/>
      <c r="D96" s="2"/>
    </row>
    <row r="97" spans="1:4" x14ac:dyDescent="0.25">
      <c r="A97" s="1"/>
      <c r="B97" s="2"/>
      <c r="C97" s="1"/>
      <c r="D97" s="2"/>
    </row>
    <row r="98" spans="1:4" x14ac:dyDescent="0.25">
      <c r="A98" s="1"/>
      <c r="B98" s="2"/>
      <c r="C98" s="1"/>
      <c r="D98" s="2"/>
    </row>
    <row r="99" spans="1:4" x14ac:dyDescent="0.25">
      <c r="A99" s="1"/>
      <c r="B99" s="2"/>
      <c r="C99" s="1"/>
      <c r="D99" s="2"/>
    </row>
    <row r="100" spans="1:4" x14ac:dyDescent="0.25">
      <c r="A100" s="1"/>
      <c r="B100" s="2"/>
      <c r="C100" s="1"/>
      <c r="D100" s="2"/>
    </row>
    <row r="101" spans="1:4" x14ac:dyDescent="0.25">
      <c r="A101" s="1"/>
      <c r="B101" s="2"/>
      <c r="C101" s="1"/>
      <c r="D101" s="2"/>
    </row>
    <row r="102" spans="1:4" x14ac:dyDescent="0.25">
      <c r="A102" s="1"/>
      <c r="B102" s="2"/>
      <c r="C102" s="1"/>
      <c r="D102" s="2"/>
    </row>
    <row r="103" spans="1:4" x14ac:dyDescent="0.25">
      <c r="A103" s="1"/>
      <c r="B103" s="2"/>
      <c r="C103" s="1"/>
      <c r="D103" s="2"/>
    </row>
    <row r="104" spans="1:4" x14ac:dyDescent="0.25">
      <c r="A104" s="1"/>
      <c r="B104" s="2"/>
      <c r="C104" s="1"/>
      <c r="D104" s="2"/>
    </row>
    <row r="105" spans="1:4" x14ac:dyDescent="0.25">
      <c r="A105" s="1"/>
      <c r="B105" s="2"/>
      <c r="C105" s="1"/>
      <c r="D105" s="2"/>
    </row>
    <row r="106" spans="1:4" x14ac:dyDescent="0.25">
      <c r="A106" s="1"/>
      <c r="B106" s="2"/>
      <c r="C106" s="1"/>
      <c r="D106" s="2"/>
    </row>
    <row r="107" spans="1:4" x14ac:dyDescent="0.25">
      <c r="A107" s="1"/>
      <c r="B107" s="2"/>
      <c r="C107" s="1"/>
      <c r="D107" s="2"/>
    </row>
    <row r="108" spans="1:4" x14ac:dyDescent="0.25">
      <c r="A108" s="1"/>
      <c r="B108" s="2"/>
      <c r="C108" s="1"/>
      <c r="D108" s="2"/>
    </row>
    <row r="109" spans="1:4" x14ac:dyDescent="0.25">
      <c r="A109" s="1"/>
      <c r="B109" s="2"/>
      <c r="C109" s="1"/>
      <c r="D109" s="2"/>
    </row>
    <row r="110" spans="1:4" x14ac:dyDescent="0.25">
      <c r="A110" s="1"/>
      <c r="B110" s="2"/>
      <c r="C110" s="1"/>
      <c r="D110" s="2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4" x14ac:dyDescent="0.25">
      <c r="A113" s="1"/>
      <c r="B113" s="2"/>
      <c r="C113" s="4"/>
      <c r="D113" s="4"/>
    </row>
    <row r="114" spans="1:4" x14ac:dyDescent="0.25">
      <c r="A114" s="1"/>
      <c r="B114" s="2"/>
      <c r="C114" s="4"/>
      <c r="D114" s="4"/>
    </row>
    <row r="115" spans="1:4" x14ac:dyDescent="0.25">
      <c r="A115" s="1"/>
      <c r="B115" s="2"/>
      <c r="C115" s="4"/>
      <c r="D115" s="4"/>
    </row>
    <row r="116" spans="1:4" x14ac:dyDescent="0.25">
      <c r="A116" s="1"/>
      <c r="B116" s="2"/>
      <c r="C116" s="4"/>
      <c r="D116" s="4"/>
    </row>
    <row r="117" spans="1:4" x14ac:dyDescent="0.25">
      <c r="A117" s="1"/>
      <c r="B117" s="2"/>
      <c r="C117" s="4"/>
      <c r="D117" s="4"/>
    </row>
    <row r="118" spans="1:4" x14ac:dyDescent="0.25">
      <c r="A118" s="1"/>
      <c r="B118" s="2"/>
      <c r="C118" s="4"/>
      <c r="D118" s="4"/>
    </row>
    <row r="119" spans="1:4" x14ac:dyDescent="0.25">
      <c r="A119" s="1"/>
      <c r="B119" s="2"/>
      <c r="C119" s="4"/>
      <c r="D119" s="4"/>
    </row>
    <row r="120" spans="1:4" x14ac:dyDescent="0.25">
      <c r="A120" s="1"/>
      <c r="B120" s="2"/>
      <c r="C120" s="4"/>
      <c r="D120" s="4"/>
    </row>
    <row r="121" spans="1:4" x14ac:dyDescent="0.25">
      <c r="A121" s="1"/>
      <c r="B121" s="2"/>
      <c r="C121" s="4"/>
      <c r="D121" s="4"/>
    </row>
    <row r="122" spans="1:4" x14ac:dyDescent="0.25">
      <c r="A122" s="1"/>
      <c r="B122" s="2"/>
      <c r="C122" s="4"/>
      <c r="D122" s="4"/>
    </row>
    <row r="123" spans="1:4" x14ac:dyDescent="0.25">
      <c r="A123" s="1"/>
      <c r="B123" s="2"/>
      <c r="C123" s="4"/>
      <c r="D123" s="4"/>
    </row>
    <row r="124" spans="1:4" x14ac:dyDescent="0.25">
      <c r="A124" s="1"/>
      <c r="B124" s="2"/>
      <c r="C124" s="4"/>
      <c r="D124" s="4"/>
    </row>
    <row r="125" spans="1:4" x14ac:dyDescent="0.25">
      <c r="A125" s="1"/>
      <c r="B125" s="2"/>
      <c r="C125" s="4"/>
      <c r="D125" s="4"/>
    </row>
    <row r="126" spans="1:4" x14ac:dyDescent="0.25">
      <c r="A126" s="1"/>
      <c r="B126" s="2"/>
      <c r="C126" s="4"/>
      <c r="D126" s="4"/>
    </row>
    <row r="127" spans="1:4" x14ac:dyDescent="0.25">
      <c r="A127" s="1"/>
      <c r="B127" s="2"/>
      <c r="C127" s="4"/>
      <c r="D127" s="4"/>
    </row>
    <row r="128" spans="1:4" x14ac:dyDescent="0.25">
      <c r="A128" s="1"/>
      <c r="B128" s="2"/>
      <c r="C128" s="4"/>
      <c r="D128" s="4"/>
    </row>
    <row r="129" spans="1:4" x14ac:dyDescent="0.25">
      <c r="A129" s="1"/>
      <c r="B129" s="2"/>
      <c r="C129" s="4"/>
      <c r="D129" s="4"/>
    </row>
    <row r="130" spans="1:4" x14ac:dyDescent="0.25">
      <c r="A130" s="1"/>
      <c r="B130" s="2"/>
      <c r="C130" s="4"/>
      <c r="D130" s="4"/>
    </row>
    <row r="131" spans="1:4" x14ac:dyDescent="0.25">
      <c r="A131" s="1"/>
      <c r="B131" s="2"/>
      <c r="C131" s="4"/>
      <c r="D131" s="4"/>
    </row>
    <row r="132" spans="1:4" x14ac:dyDescent="0.25">
      <c r="A132" s="1"/>
      <c r="B132" s="2"/>
      <c r="C132" s="4"/>
      <c r="D132" s="4"/>
    </row>
    <row r="133" spans="1:4" x14ac:dyDescent="0.25">
      <c r="A133" s="1"/>
      <c r="B133" s="2"/>
      <c r="C133" s="4"/>
      <c r="D133" s="4"/>
    </row>
    <row r="134" spans="1:4" x14ac:dyDescent="0.25">
      <c r="A134" s="1"/>
      <c r="B134" s="2"/>
      <c r="C134" s="4"/>
      <c r="D134" s="4"/>
    </row>
    <row r="135" spans="1:4" x14ac:dyDescent="0.25">
      <c r="A135" s="1"/>
      <c r="B135" s="2"/>
      <c r="C135" s="4"/>
      <c r="D135" s="4"/>
    </row>
    <row r="136" spans="1:4" x14ac:dyDescent="0.25">
      <c r="A136" s="1"/>
      <c r="B136" s="2"/>
      <c r="C136" s="4"/>
      <c r="D136" s="4"/>
    </row>
    <row r="137" spans="1:4" x14ac:dyDescent="0.25">
      <c r="A137" s="1"/>
      <c r="B137" s="2"/>
      <c r="C137" s="4"/>
      <c r="D137" s="4"/>
    </row>
    <row r="138" spans="1:4" x14ac:dyDescent="0.25">
      <c r="A138" s="1"/>
      <c r="B138" s="2"/>
      <c r="C138" s="4"/>
      <c r="D138" s="4"/>
    </row>
    <row r="139" spans="1:4" x14ac:dyDescent="0.25">
      <c r="A139" s="1"/>
      <c r="B139" s="2"/>
      <c r="C139" s="4"/>
      <c r="D139" s="4"/>
    </row>
    <row r="140" spans="1:4" x14ac:dyDescent="0.25">
      <c r="A140" s="1"/>
      <c r="B140" s="2"/>
      <c r="C140" s="4"/>
      <c r="D140" s="4"/>
    </row>
    <row r="141" spans="1:4" x14ac:dyDescent="0.25">
      <c r="A141" s="1"/>
      <c r="B141" s="2"/>
      <c r="C141" s="4"/>
      <c r="D141" s="4"/>
    </row>
    <row r="142" spans="1:4" x14ac:dyDescent="0.25">
      <c r="A142" s="1"/>
      <c r="B142" s="2"/>
    </row>
    <row r="143" spans="1:4" x14ac:dyDescent="0.25">
      <c r="A143" s="1"/>
      <c r="B143" s="2"/>
    </row>
    <row r="144" spans="1:4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4"/>
      <c r="B165" s="4"/>
    </row>
    <row r="166" spans="1:2" x14ac:dyDescent="0.25">
      <c r="A166" s="4"/>
      <c r="B166" s="4"/>
    </row>
    <row r="167" spans="1:2" x14ac:dyDescent="0.25">
      <c r="A167" s="4"/>
      <c r="B167" s="4"/>
    </row>
    <row r="168" spans="1:2" x14ac:dyDescent="0.25">
      <c r="A168" s="4"/>
      <c r="B168" s="4"/>
    </row>
    <row r="169" spans="1:2" x14ac:dyDescent="0.25">
      <c r="A169" s="4"/>
      <c r="B169" s="4"/>
    </row>
    <row r="170" spans="1:2" x14ac:dyDescent="0.25">
      <c r="A170" s="4"/>
      <c r="B170" s="4"/>
    </row>
    <row r="171" spans="1:2" x14ac:dyDescent="0.25">
      <c r="A171" s="4"/>
      <c r="B171" s="4"/>
    </row>
    <row r="172" spans="1:2" x14ac:dyDescent="0.25">
      <c r="A172" s="4"/>
      <c r="B172" s="4"/>
    </row>
    <row r="173" spans="1:2" x14ac:dyDescent="0.25">
      <c r="A173" s="4"/>
      <c r="B173" s="4"/>
    </row>
    <row r="174" spans="1:2" x14ac:dyDescent="0.25">
      <c r="A174" s="4"/>
      <c r="B174" s="4"/>
    </row>
    <row r="175" spans="1:2" x14ac:dyDescent="0.25">
      <c r="A175" s="4"/>
      <c r="B175" s="4"/>
    </row>
    <row r="176" spans="1:2" x14ac:dyDescent="0.25">
      <c r="A176" s="4"/>
      <c r="B176" s="4"/>
    </row>
    <row r="177" spans="1:2" x14ac:dyDescent="0.25">
      <c r="A177" s="4"/>
      <c r="B177" s="4"/>
    </row>
    <row r="178" spans="1:2" x14ac:dyDescent="0.25">
      <c r="A178" s="4"/>
      <c r="B178" s="4"/>
    </row>
    <row r="179" spans="1:2" x14ac:dyDescent="0.25">
      <c r="A179" s="4"/>
      <c r="B179" s="4"/>
    </row>
    <row r="180" spans="1:2" x14ac:dyDescent="0.25">
      <c r="A180" s="4"/>
      <c r="B180" s="4"/>
    </row>
    <row r="181" spans="1:2" x14ac:dyDescent="0.25">
      <c r="A181" s="4"/>
      <c r="B181" s="4"/>
    </row>
    <row r="182" spans="1:2" x14ac:dyDescent="0.25">
      <c r="A182" s="4"/>
      <c r="B182" s="4"/>
    </row>
    <row r="183" spans="1:2" x14ac:dyDescent="0.25">
      <c r="A183" s="4"/>
      <c r="B183" s="4"/>
    </row>
    <row r="184" spans="1:2" x14ac:dyDescent="0.25">
      <c r="A184" s="4"/>
      <c r="B184" s="4"/>
    </row>
    <row r="185" spans="1:2" x14ac:dyDescent="0.25">
      <c r="A185" s="4"/>
      <c r="B185" s="4"/>
    </row>
    <row r="186" spans="1:2" x14ac:dyDescent="0.25">
      <c r="A186" s="4"/>
      <c r="B186" s="4"/>
    </row>
    <row r="187" spans="1:2" x14ac:dyDescent="0.25">
      <c r="A187" s="4"/>
      <c r="B187" s="4"/>
    </row>
    <row r="188" spans="1:2" x14ac:dyDescent="0.25">
      <c r="A188" s="4"/>
      <c r="B188" s="4"/>
    </row>
    <row r="189" spans="1:2" x14ac:dyDescent="0.25">
      <c r="A189" s="4"/>
      <c r="B189" s="4"/>
    </row>
    <row r="190" spans="1:2" x14ac:dyDescent="0.25">
      <c r="A190" s="4"/>
      <c r="B190" s="4"/>
    </row>
    <row r="191" spans="1:2" x14ac:dyDescent="0.25">
      <c r="A191" s="4"/>
      <c r="B191" s="4"/>
    </row>
    <row r="192" spans="1:2" x14ac:dyDescent="0.25">
      <c r="A192" s="4"/>
      <c r="B192" s="4"/>
    </row>
    <row r="193" spans="1:2" x14ac:dyDescent="0.25">
      <c r="A193" s="4"/>
      <c r="B193" s="4"/>
    </row>
    <row r="194" spans="1:2" x14ac:dyDescent="0.25">
      <c r="A194" s="4"/>
      <c r="B194" s="4"/>
    </row>
    <row r="195" spans="1:2" x14ac:dyDescent="0.25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392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393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394</v>
      </c>
    </row>
    <row r="8" spans="2:2" s="14" customFormat="1" ht="18" customHeight="1" x14ac:dyDescent="0.25">
      <c r="B8" s="17" t="s">
        <v>395</v>
      </c>
    </row>
    <row r="9" spans="2:2" s="14" customFormat="1" ht="18" customHeight="1" x14ac:dyDescent="0.25">
      <c r="B9" s="17" t="s">
        <v>396</v>
      </c>
    </row>
    <row r="10" spans="2:2" s="14" customFormat="1" ht="18" customHeight="1" x14ac:dyDescent="0.25">
      <c r="B10" s="17" t="s">
        <v>397</v>
      </c>
    </row>
    <row r="11" spans="2:2" s="14" customFormat="1" ht="18" customHeight="1" x14ac:dyDescent="0.25">
      <c r="B11" s="17" t="s">
        <v>398</v>
      </c>
    </row>
    <row r="12" spans="2:2" s="14" customFormat="1" ht="18" customHeight="1" x14ac:dyDescent="0.25">
      <c r="B12" s="17" t="s">
        <v>399</v>
      </c>
    </row>
    <row r="13" spans="2:2" s="14" customFormat="1" ht="18" customHeight="1" x14ac:dyDescent="0.25">
      <c r="B13" s="17" t="s">
        <v>400</v>
      </c>
    </row>
    <row r="14" spans="2:2" s="14" customFormat="1" ht="18" customHeight="1" x14ac:dyDescent="0.25">
      <c r="B14" s="17" t="s">
        <v>401</v>
      </c>
    </row>
    <row r="15" spans="2:2" s="14" customFormat="1" ht="18" customHeight="1" x14ac:dyDescent="0.25">
      <c r="B15" s="17" t="s">
        <v>402</v>
      </c>
    </row>
    <row r="16" spans="2:2" s="14" customFormat="1" ht="18" customHeight="1" x14ac:dyDescent="0.25">
      <c r="B16" s="17" t="s">
        <v>403</v>
      </c>
    </row>
    <row r="17" spans="2:2" s="14" customFormat="1" ht="18" customHeight="1" x14ac:dyDescent="0.25">
      <c r="B17" s="17" t="s">
        <v>404</v>
      </c>
    </row>
    <row r="18" spans="2:2" s="14" customFormat="1" ht="18" customHeight="1" x14ac:dyDescent="0.25">
      <c r="B18" s="17" t="s">
        <v>405</v>
      </c>
    </row>
    <row r="19" spans="2:2" ht="18" customHeight="1" x14ac:dyDescent="0.3">
      <c r="B19" s="17" t="s">
        <v>406</v>
      </c>
    </row>
    <row r="20" spans="2:2" ht="18" customHeight="1" x14ac:dyDescent="0.3">
      <c r="B20" s="17" t="s">
        <v>407</v>
      </c>
    </row>
    <row r="21" spans="2:2" ht="18" customHeight="1" x14ac:dyDescent="0.3">
      <c r="B21" s="17" t="s">
        <v>408</v>
      </c>
    </row>
    <row r="22" spans="2:2" ht="18" customHeight="1" x14ac:dyDescent="0.3">
      <c r="B22" s="17" t="s">
        <v>409</v>
      </c>
    </row>
    <row r="23" spans="2:2" ht="18" customHeight="1" x14ac:dyDescent="0.3"/>
    <row r="24" spans="2:2" ht="18" customHeight="1" x14ac:dyDescent="0.3">
      <c r="B24" s="17" t="s">
        <v>410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2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69" t="s">
        <v>411</v>
      </c>
      <c r="B2" s="270"/>
      <c r="C2" s="270"/>
      <c r="D2" s="270"/>
      <c r="E2" s="270"/>
      <c r="F2" s="271"/>
    </row>
    <row r="3" spans="1:9" ht="18" customHeight="1" thickBot="1" x14ac:dyDescent="0.3">
      <c r="A3" s="266" t="s">
        <v>412</v>
      </c>
      <c r="B3" s="268"/>
      <c r="C3" s="266" t="s">
        <v>412</v>
      </c>
      <c r="D3" s="268"/>
      <c r="E3" s="266" t="s">
        <v>412</v>
      </c>
      <c r="F3" s="268"/>
      <c r="H3" s="265" t="s">
        <v>512</v>
      </c>
      <c r="I3" s="265"/>
    </row>
    <row r="4" spans="1:9" ht="18" customHeight="1" thickBot="1" x14ac:dyDescent="0.3">
      <c r="A4" s="6" t="s">
        <v>413</v>
      </c>
      <c r="B4" s="6" t="s">
        <v>414</v>
      </c>
      <c r="C4" s="6" t="s">
        <v>413</v>
      </c>
      <c r="D4" s="6" t="s">
        <v>414</v>
      </c>
      <c r="E4" s="6" t="s">
        <v>413</v>
      </c>
      <c r="F4" s="6" t="s">
        <v>414</v>
      </c>
    </row>
    <row r="5" spans="1:9" ht="9.75" customHeight="1" x14ac:dyDescent="0.25">
      <c r="A5" s="1" t="s">
        <v>5</v>
      </c>
      <c r="B5" s="2" t="s">
        <v>415</v>
      </c>
      <c r="C5" s="1" t="s">
        <v>242</v>
      </c>
      <c r="D5" s="2" t="s">
        <v>416</v>
      </c>
      <c r="E5" s="1" t="s">
        <v>268</v>
      </c>
      <c r="F5" s="2" t="s">
        <v>417</v>
      </c>
    </row>
    <row r="6" spans="1:9" ht="9.75" customHeight="1" x14ac:dyDescent="0.25">
      <c r="A6" s="1" t="s">
        <v>8</v>
      </c>
      <c r="B6" s="3" t="s">
        <v>418</v>
      </c>
      <c r="C6" s="1" t="s">
        <v>243</v>
      </c>
      <c r="D6" s="2" t="s">
        <v>419</v>
      </c>
      <c r="E6" s="1" t="s">
        <v>269</v>
      </c>
      <c r="F6" s="2" t="s">
        <v>420</v>
      </c>
    </row>
    <row r="7" spans="1:9" ht="9.75" customHeight="1" x14ac:dyDescent="0.25">
      <c r="A7" s="1" t="s">
        <v>12</v>
      </c>
      <c r="B7" s="2" t="s">
        <v>421</v>
      </c>
      <c r="C7" s="1" t="s">
        <v>244</v>
      </c>
      <c r="D7" s="2" t="s">
        <v>422</v>
      </c>
      <c r="E7" s="1" t="s">
        <v>270</v>
      </c>
      <c r="F7" s="2" t="s">
        <v>423</v>
      </c>
      <c r="G7" s="5" t="s">
        <v>424</v>
      </c>
    </row>
    <row r="8" spans="1:9" ht="9.75" customHeight="1" x14ac:dyDescent="0.25">
      <c r="A8" s="1" t="s">
        <v>16</v>
      </c>
      <c r="B8" s="3" t="s">
        <v>425</v>
      </c>
      <c r="C8" s="1" t="s">
        <v>245</v>
      </c>
      <c r="D8" s="2" t="s">
        <v>426</v>
      </c>
      <c r="E8" s="1" t="s">
        <v>271</v>
      </c>
      <c r="F8" s="2" t="s">
        <v>427</v>
      </c>
    </row>
    <row r="9" spans="1:9" ht="9.75" customHeight="1" x14ac:dyDescent="0.25">
      <c r="A9" s="1" t="s">
        <v>23</v>
      </c>
      <c r="B9" s="2" t="s">
        <v>428</v>
      </c>
      <c r="C9" s="1" t="s">
        <v>246</v>
      </c>
      <c r="D9" s="2" t="s">
        <v>429</v>
      </c>
      <c r="E9" s="1" t="s">
        <v>272</v>
      </c>
      <c r="F9" s="2" t="s">
        <v>430</v>
      </c>
    </row>
    <row r="10" spans="1:9" ht="9.75" customHeight="1" x14ac:dyDescent="0.25">
      <c r="A10" s="1" t="s">
        <v>27</v>
      </c>
      <c r="B10" s="3" t="s">
        <v>431</v>
      </c>
      <c r="C10" s="1" t="s">
        <v>247</v>
      </c>
      <c r="D10" s="2" t="s">
        <v>432</v>
      </c>
      <c r="E10" s="1" t="s">
        <v>273</v>
      </c>
      <c r="F10" s="2" t="s">
        <v>433</v>
      </c>
    </row>
    <row r="11" spans="1:9" ht="9.75" customHeight="1" x14ac:dyDescent="0.25">
      <c r="A11" s="1" t="s">
        <v>34</v>
      </c>
      <c r="B11" s="3" t="s">
        <v>434</v>
      </c>
      <c r="C11" s="1" t="s">
        <v>193</v>
      </c>
      <c r="D11" s="2" t="s">
        <v>435</v>
      </c>
      <c r="E11" s="1" t="s">
        <v>274</v>
      </c>
      <c r="F11" s="2" t="s">
        <v>436</v>
      </c>
    </row>
    <row r="12" spans="1:9" ht="9.75" customHeight="1" x14ac:dyDescent="0.25">
      <c r="A12" s="1" t="s">
        <v>40</v>
      </c>
      <c r="B12" s="3" t="s">
        <v>437</v>
      </c>
      <c r="C12" s="1" t="s">
        <v>194</v>
      </c>
      <c r="D12" s="2" t="s">
        <v>438</v>
      </c>
      <c r="E12" s="1" t="s">
        <v>275</v>
      </c>
      <c r="F12" s="2" t="s">
        <v>439</v>
      </c>
    </row>
    <row r="13" spans="1:9" ht="9.75" customHeight="1" x14ac:dyDescent="0.25">
      <c r="A13" s="1" t="s">
        <v>47</v>
      </c>
      <c r="B13" s="3" t="s">
        <v>440</v>
      </c>
      <c r="C13" s="1" t="s">
        <v>248</v>
      </c>
      <c r="D13" s="2" t="s">
        <v>441</v>
      </c>
      <c r="E13" s="1" t="s">
        <v>276</v>
      </c>
      <c r="F13" s="2" t="s">
        <v>442</v>
      </c>
    </row>
    <row r="14" spans="1:9" ht="9.75" customHeight="1" x14ac:dyDescent="0.25">
      <c r="A14" s="1" t="s">
        <v>223</v>
      </c>
      <c r="B14" s="3" t="s">
        <v>443</v>
      </c>
      <c r="C14" s="1" t="s">
        <v>249</v>
      </c>
      <c r="D14" s="2" t="s">
        <v>444</v>
      </c>
      <c r="E14" s="1" t="s">
        <v>277</v>
      </c>
      <c r="F14" s="2" t="s">
        <v>445</v>
      </c>
    </row>
    <row r="15" spans="1:9" ht="9.75" customHeight="1" x14ac:dyDescent="0.25">
      <c r="A15" s="1" t="s">
        <v>202</v>
      </c>
      <c r="B15" s="3" t="s">
        <v>446</v>
      </c>
      <c r="C15" s="1" t="s">
        <v>250</v>
      </c>
      <c r="D15" s="2" t="s">
        <v>447</v>
      </c>
      <c r="E15" s="1" t="s">
        <v>278</v>
      </c>
      <c r="F15" s="2" t="s">
        <v>448</v>
      </c>
    </row>
    <row r="16" spans="1:9" ht="9.75" customHeight="1" x14ac:dyDescent="0.25">
      <c r="A16" s="1" t="s">
        <v>207</v>
      </c>
      <c r="B16" s="3" t="s">
        <v>449</v>
      </c>
      <c r="C16" s="1" t="s">
        <v>251</v>
      </c>
      <c r="D16" s="2" t="s">
        <v>450</v>
      </c>
      <c r="E16" s="1" t="s">
        <v>279</v>
      </c>
      <c r="F16" s="2" t="s">
        <v>451</v>
      </c>
      <c r="G16" s="5" t="s">
        <v>424</v>
      </c>
    </row>
    <row r="17" spans="1:7" x14ac:dyDescent="0.25">
      <c r="A17" s="1" t="s">
        <v>224</v>
      </c>
      <c r="B17" s="2" t="s">
        <v>452</v>
      </c>
      <c r="C17" s="1" t="s">
        <v>252</v>
      </c>
      <c r="D17" s="2" t="s">
        <v>453</v>
      </c>
      <c r="E17" s="1" t="s">
        <v>280</v>
      </c>
      <c r="F17" s="2" t="s">
        <v>454</v>
      </c>
      <c r="G17" s="5" t="s">
        <v>424</v>
      </c>
    </row>
    <row r="18" spans="1:7" x14ac:dyDescent="0.25">
      <c r="A18" s="1" t="s">
        <v>225</v>
      </c>
      <c r="B18" s="2" t="s">
        <v>455</v>
      </c>
      <c r="C18" s="1" t="s">
        <v>253</v>
      </c>
      <c r="D18" s="2" t="s">
        <v>456</v>
      </c>
      <c r="E18" s="1" t="s">
        <v>281</v>
      </c>
      <c r="F18" s="2" t="s">
        <v>457</v>
      </c>
    </row>
    <row r="19" spans="1:7" x14ac:dyDescent="0.25">
      <c r="A19" s="1" t="s">
        <v>226</v>
      </c>
      <c r="B19" s="2" t="s">
        <v>458</v>
      </c>
      <c r="C19" s="1" t="s">
        <v>254</v>
      </c>
      <c r="D19" s="2" t="s">
        <v>459</v>
      </c>
      <c r="E19" s="1" t="s">
        <v>282</v>
      </c>
      <c r="F19" s="2" t="s">
        <v>460</v>
      </c>
      <c r="G19" s="5" t="s">
        <v>424</v>
      </c>
    </row>
    <row r="20" spans="1:7" x14ac:dyDescent="0.25">
      <c r="A20" s="1" t="s">
        <v>227</v>
      </c>
      <c r="B20" s="2" t="s">
        <v>461</v>
      </c>
      <c r="C20" s="1" t="s">
        <v>255</v>
      </c>
      <c r="D20" s="2" t="s">
        <v>462</v>
      </c>
      <c r="E20" s="1" t="s">
        <v>283</v>
      </c>
      <c r="F20" s="2" t="s">
        <v>463</v>
      </c>
      <c r="G20" s="5" t="s">
        <v>424</v>
      </c>
    </row>
    <row r="21" spans="1:7" x14ac:dyDescent="0.25">
      <c r="A21" s="1" t="s">
        <v>228</v>
      </c>
      <c r="B21" s="2" t="s">
        <v>464</v>
      </c>
      <c r="C21" s="1" t="s">
        <v>195</v>
      </c>
      <c r="D21" s="2" t="s">
        <v>465</v>
      </c>
      <c r="E21" s="1" t="s">
        <v>284</v>
      </c>
      <c r="F21" s="2" t="s">
        <v>466</v>
      </c>
      <c r="G21" s="5" t="s">
        <v>424</v>
      </c>
    </row>
    <row r="22" spans="1:7" x14ac:dyDescent="0.25">
      <c r="A22" s="1" t="s">
        <v>229</v>
      </c>
      <c r="B22" s="2" t="s">
        <v>467</v>
      </c>
      <c r="C22" s="1" t="s">
        <v>210</v>
      </c>
      <c r="D22" s="2" t="s">
        <v>468</v>
      </c>
      <c r="E22" s="1" t="s">
        <v>285</v>
      </c>
      <c r="F22" s="2" t="s">
        <v>469</v>
      </c>
      <c r="G22" s="5" t="s">
        <v>424</v>
      </c>
    </row>
    <row r="23" spans="1:7" x14ac:dyDescent="0.25">
      <c r="A23" s="1" t="s">
        <v>230</v>
      </c>
      <c r="B23" s="2" t="s">
        <v>470</v>
      </c>
      <c r="C23" s="1" t="s">
        <v>196</v>
      </c>
      <c r="D23" s="2" t="s">
        <v>471</v>
      </c>
      <c r="E23" s="1" t="s">
        <v>286</v>
      </c>
      <c r="F23" s="2" t="s">
        <v>472</v>
      </c>
      <c r="G23" s="5" t="s">
        <v>424</v>
      </c>
    </row>
    <row r="24" spans="1:7" x14ac:dyDescent="0.25">
      <c r="A24" s="1" t="s">
        <v>231</v>
      </c>
      <c r="B24" s="2" t="s">
        <v>473</v>
      </c>
      <c r="C24" s="1" t="s">
        <v>256</v>
      </c>
      <c r="D24" s="2" t="s">
        <v>474</v>
      </c>
      <c r="E24" s="1" t="s">
        <v>287</v>
      </c>
      <c r="F24" s="2" t="s">
        <v>475</v>
      </c>
    </row>
    <row r="25" spans="1:7" x14ac:dyDescent="0.25">
      <c r="A25" s="1" t="s">
        <v>190</v>
      </c>
      <c r="B25" s="2" t="s">
        <v>476</v>
      </c>
      <c r="C25" s="1" t="s">
        <v>257</v>
      </c>
      <c r="D25" s="2" t="s">
        <v>477</v>
      </c>
      <c r="E25" s="1" t="s">
        <v>288</v>
      </c>
      <c r="F25" s="2" t="s">
        <v>478</v>
      </c>
      <c r="G25" s="5" t="s">
        <v>424</v>
      </c>
    </row>
    <row r="26" spans="1:7" x14ac:dyDescent="0.25">
      <c r="A26" s="1" t="s">
        <v>191</v>
      </c>
      <c r="B26" s="2" t="s">
        <v>479</v>
      </c>
      <c r="C26" s="1" t="s">
        <v>258</v>
      </c>
      <c r="D26" s="2" t="s">
        <v>480</v>
      </c>
      <c r="E26" s="1" t="s">
        <v>289</v>
      </c>
      <c r="F26" s="2" t="s">
        <v>481</v>
      </c>
    </row>
    <row r="27" spans="1:7" x14ac:dyDescent="0.25">
      <c r="A27" s="1" t="s">
        <v>232</v>
      </c>
      <c r="B27" s="2" t="s">
        <v>482</v>
      </c>
      <c r="C27" s="1" t="s">
        <v>259</v>
      </c>
      <c r="D27" s="2" t="s">
        <v>483</v>
      </c>
      <c r="E27" s="1" t="s">
        <v>290</v>
      </c>
      <c r="F27" s="2" t="s">
        <v>484</v>
      </c>
      <c r="G27" s="5" t="s">
        <v>424</v>
      </c>
    </row>
    <row r="28" spans="1:7" x14ac:dyDescent="0.25">
      <c r="A28" s="1" t="s">
        <v>233</v>
      </c>
      <c r="B28" s="2" t="s">
        <v>485</v>
      </c>
      <c r="C28" s="1" t="s">
        <v>260</v>
      </c>
      <c r="D28" s="2" t="s">
        <v>486</v>
      </c>
      <c r="E28" s="1" t="s">
        <v>291</v>
      </c>
      <c r="F28" s="2" t="s">
        <v>487</v>
      </c>
      <c r="G28" s="5" t="s">
        <v>424</v>
      </c>
    </row>
    <row r="29" spans="1:7" x14ac:dyDescent="0.25">
      <c r="A29" s="1" t="s">
        <v>234</v>
      </c>
      <c r="B29" s="2" t="s">
        <v>488</v>
      </c>
      <c r="C29" s="1" t="s">
        <v>261</v>
      </c>
      <c r="D29" s="2" t="s">
        <v>489</v>
      </c>
      <c r="E29" s="1" t="s">
        <v>292</v>
      </c>
      <c r="F29" s="2" t="s">
        <v>490</v>
      </c>
      <c r="G29" s="5" t="s">
        <v>424</v>
      </c>
    </row>
    <row r="30" spans="1:7" x14ac:dyDescent="0.25">
      <c r="A30" s="1" t="s">
        <v>235</v>
      </c>
      <c r="B30" s="2" t="s">
        <v>491</v>
      </c>
      <c r="C30" s="1" t="s">
        <v>262</v>
      </c>
      <c r="D30" s="2" t="s">
        <v>492</v>
      </c>
      <c r="E30" s="1" t="s">
        <v>293</v>
      </c>
      <c r="F30" s="2" t="s">
        <v>493</v>
      </c>
      <c r="G30" s="5" t="s">
        <v>424</v>
      </c>
    </row>
    <row r="31" spans="1:7" x14ac:dyDescent="0.25">
      <c r="A31" s="1" t="s">
        <v>236</v>
      </c>
      <c r="B31" s="2" t="s">
        <v>494</v>
      </c>
      <c r="C31" s="1" t="s">
        <v>197</v>
      </c>
      <c r="D31" s="2" t="s">
        <v>495</v>
      </c>
      <c r="E31" s="1" t="s">
        <v>294</v>
      </c>
      <c r="F31" s="2" t="s">
        <v>496</v>
      </c>
    </row>
    <row r="32" spans="1:7" x14ac:dyDescent="0.25">
      <c r="A32" s="1" t="s">
        <v>237</v>
      </c>
      <c r="B32" s="2" t="s">
        <v>497</v>
      </c>
      <c r="C32" s="1" t="s">
        <v>198</v>
      </c>
      <c r="D32" s="2" t="s">
        <v>498</v>
      </c>
      <c r="E32" s="1">
        <v>97</v>
      </c>
      <c r="F32" s="2" t="s">
        <v>499</v>
      </c>
    </row>
    <row r="33" spans="1:6" x14ac:dyDescent="0.25">
      <c r="A33" s="1" t="s">
        <v>238</v>
      </c>
      <c r="B33" s="2" t="s">
        <v>500</v>
      </c>
      <c r="C33" s="1" t="s">
        <v>199</v>
      </c>
      <c r="D33" s="2" t="s">
        <v>501</v>
      </c>
      <c r="E33" s="1">
        <v>98</v>
      </c>
      <c r="F33" s="2" t="s">
        <v>502</v>
      </c>
    </row>
    <row r="34" spans="1:6" x14ac:dyDescent="0.25">
      <c r="A34" s="1" t="s">
        <v>239</v>
      </c>
      <c r="B34" s="2" t="s">
        <v>503</v>
      </c>
      <c r="C34" s="1" t="s">
        <v>263</v>
      </c>
      <c r="D34" s="2" t="s">
        <v>504</v>
      </c>
      <c r="E34" s="1" t="s">
        <v>424</v>
      </c>
      <c r="F34" s="2"/>
    </row>
    <row r="35" spans="1:6" x14ac:dyDescent="0.25">
      <c r="A35" s="1" t="s">
        <v>192</v>
      </c>
      <c r="B35" s="2" t="s">
        <v>505</v>
      </c>
      <c r="C35" s="1" t="s">
        <v>264</v>
      </c>
      <c r="D35" s="2" t="s">
        <v>506</v>
      </c>
      <c r="E35" s="1" t="s">
        <v>424</v>
      </c>
      <c r="F35" s="2"/>
    </row>
    <row r="36" spans="1:6" x14ac:dyDescent="0.25">
      <c r="A36" s="1" t="s">
        <v>218</v>
      </c>
      <c r="B36" s="2" t="s">
        <v>507</v>
      </c>
      <c r="C36" s="1" t="s">
        <v>265</v>
      </c>
      <c r="D36" s="2" t="s">
        <v>508</v>
      </c>
      <c r="E36" s="1" t="s">
        <v>424</v>
      </c>
      <c r="F36" s="2"/>
    </row>
    <row r="37" spans="1:6" x14ac:dyDescent="0.25">
      <c r="A37" s="1" t="s">
        <v>240</v>
      </c>
      <c r="B37" s="2" t="s">
        <v>509</v>
      </c>
      <c r="C37" s="1" t="s">
        <v>266</v>
      </c>
      <c r="D37" s="2" t="s">
        <v>510</v>
      </c>
      <c r="E37" s="1" t="s">
        <v>424</v>
      </c>
      <c r="F37" s="2"/>
    </row>
    <row r="38" spans="1:6" x14ac:dyDescent="0.25">
      <c r="A38" s="1" t="s">
        <v>241</v>
      </c>
      <c r="B38" s="2" t="s">
        <v>710</v>
      </c>
      <c r="C38" s="1" t="s">
        <v>267</v>
      </c>
      <c r="D38" s="2" t="s">
        <v>511</v>
      </c>
      <c r="E38" s="1" t="s">
        <v>424</v>
      </c>
      <c r="F38" s="2"/>
    </row>
    <row r="39" spans="1:6" x14ac:dyDescent="0.25">
      <c r="A39" s="1"/>
      <c r="B39" s="2"/>
      <c r="C39" s="1"/>
      <c r="D39" s="2"/>
      <c r="E39" s="4"/>
      <c r="F39" s="4"/>
    </row>
    <row r="40" spans="1:6" x14ac:dyDescent="0.25">
      <c r="A40" s="1"/>
      <c r="B40" s="2"/>
      <c r="C40" s="1"/>
      <c r="D40" s="2"/>
      <c r="E40" s="4"/>
      <c r="F40" s="4"/>
    </row>
    <row r="41" spans="1:6" x14ac:dyDescent="0.25">
      <c r="A41" s="1"/>
      <c r="B41" s="2"/>
      <c r="C41" s="1"/>
      <c r="D41" s="2"/>
      <c r="E41" s="4"/>
      <c r="F41" s="4"/>
    </row>
    <row r="42" spans="1:6" x14ac:dyDescent="0.25">
      <c r="A42" s="1"/>
      <c r="B42" s="2"/>
      <c r="C42" s="1"/>
      <c r="D42" s="2"/>
      <c r="E42" s="4"/>
      <c r="F42" s="4"/>
    </row>
    <row r="43" spans="1:6" x14ac:dyDescent="0.25">
      <c r="A43" s="1"/>
      <c r="B43" s="2"/>
      <c r="C43" s="1"/>
      <c r="D43" s="2"/>
      <c r="E43" s="4"/>
      <c r="F43" s="4"/>
    </row>
    <row r="44" spans="1:6" x14ac:dyDescent="0.25">
      <c r="A44" s="1"/>
      <c r="B44" s="2"/>
      <c r="C44" s="1"/>
      <c r="D44" s="2"/>
      <c r="E44" s="4"/>
      <c r="F44" s="4"/>
    </row>
    <row r="45" spans="1:6" x14ac:dyDescent="0.25">
      <c r="A45" s="1"/>
      <c r="B45" s="2"/>
      <c r="C45" s="1"/>
      <c r="D45" s="2"/>
      <c r="E45" s="4"/>
      <c r="F45" s="4"/>
    </row>
    <row r="46" spans="1:6" x14ac:dyDescent="0.25">
      <c r="A46" s="1"/>
      <c r="B46" s="2"/>
      <c r="C46" s="1"/>
      <c r="D46" s="2"/>
      <c r="E46" s="4"/>
      <c r="F46" s="4"/>
    </row>
    <row r="47" spans="1:6" x14ac:dyDescent="0.25">
      <c r="A47" s="1"/>
      <c r="B47" s="2"/>
      <c r="C47" s="1"/>
      <c r="D47" s="2"/>
      <c r="E47" s="4"/>
      <c r="F47" s="4"/>
    </row>
    <row r="48" spans="1:6" x14ac:dyDescent="0.25">
      <c r="A48" s="1"/>
      <c r="B48" s="2"/>
      <c r="C48" s="1"/>
      <c r="D48" s="2"/>
      <c r="E48" s="4"/>
      <c r="F48" s="4"/>
    </row>
    <row r="49" spans="1:6" x14ac:dyDescent="0.25">
      <c r="A49" s="1"/>
      <c r="B49" s="2"/>
      <c r="C49" s="1"/>
      <c r="D49" s="2"/>
      <c r="E49" s="4"/>
      <c r="F49" s="4"/>
    </row>
    <row r="50" spans="1:6" x14ac:dyDescent="0.25">
      <c r="A50" s="1"/>
      <c r="B50" s="2"/>
      <c r="C50" s="1"/>
      <c r="D50" s="2"/>
      <c r="E50" s="4"/>
      <c r="F50" s="4"/>
    </row>
    <row r="51" spans="1:6" x14ac:dyDescent="0.25">
      <c r="A51" s="1"/>
      <c r="B51" s="2"/>
      <c r="C51" s="1"/>
      <c r="D51" s="2"/>
      <c r="E51" s="4"/>
      <c r="F51" s="4"/>
    </row>
    <row r="52" spans="1:6" x14ac:dyDescent="0.25">
      <c r="A52" s="1"/>
      <c r="B52" s="2"/>
      <c r="C52" s="1"/>
      <c r="D52" s="2"/>
      <c r="E52" s="4"/>
      <c r="F52" s="4"/>
    </row>
    <row r="53" spans="1:6" x14ac:dyDescent="0.25">
      <c r="A53" s="1"/>
      <c r="B53" s="2"/>
      <c r="C53" s="1"/>
      <c r="D53" s="2"/>
      <c r="E53" s="4"/>
      <c r="F53" s="4"/>
    </row>
    <row r="54" spans="1:6" x14ac:dyDescent="0.25">
      <c r="A54" s="1"/>
      <c r="B54" s="2"/>
      <c r="C54" s="1"/>
      <c r="D54" s="2"/>
      <c r="E54" s="4"/>
      <c r="F54" s="4"/>
    </row>
    <row r="55" spans="1:6" x14ac:dyDescent="0.25">
      <c r="A55" s="1"/>
      <c r="B55" s="2"/>
      <c r="C55" s="1"/>
      <c r="D55" s="2"/>
      <c r="E55" s="4"/>
      <c r="F55" s="4"/>
    </row>
    <row r="56" spans="1:6" x14ac:dyDescent="0.25">
      <c r="A56" s="1"/>
      <c r="B56" s="2"/>
      <c r="C56" s="1"/>
      <c r="D56" s="2"/>
      <c r="E56" s="4"/>
      <c r="F56" s="4"/>
    </row>
    <row r="57" spans="1:6" x14ac:dyDescent="0.25">
      <c r="A57" s="1"/>
      <c r="B57" s="2"/>
      <c r="C57" s="1"/>
      <c r="D57" s="2"/>
      <c r="E57" s="4"/>
      <c r="F57" s="4"/>
    </row>
    <row r="58" spans="1:6" x14ac:dyDescent="0.25">
      <c r="A58" s="1"/>
      <c r="B58" s="2"/>
      <c r="C58" s="1"/>
      <c r="D58" s="2"/>
    </row>
    <row r="59" spans="1:6" x14ac:dyDescent="0.25">
      <c r="A59" s="1"/>
      <c r="B59" s="2"/>
      <c r="C59" s="1"/>
      <c r="D59" s="2"/>
    </row>
    <row r="60" spans="1:6" x14ac:dyDescent="0.25">
      <c r="A60" s="1"/>
      <c r="B60" s="2"/>
      <c r="C60" s="1"/>
      <c r="D60" s="2"/>
    </row>
    <row r="61" spans="1:6" x14ac:dyDescent="0.25">
      <c r="A61" s="1"/>
      <c r="B61" s="2"/>
      <c r="C61" s="1"/>
      <c r="D61" s="2"/>
    </row>
    <row r="62" spans="1:6" x14ac:dyDescent="0.25">
      <c r="A62" s="1"/>
      <c r="B62" s="2"/>
      <c r="C62" s="1"/>
      <c r="D62" s="2"/>
    </row>
    <row r="63" spans="1:6" x14ac:dyDescent="0.25">
      <c r="A63" s="1"/>
      <c r="B63" s="2"/>
      <c r="C63" s="1"/>
      <c r="D63" s="2"/>
    </row>
    <row r="64" spans="1:6" x14ac:dyDescent="0.25">
      <c r="A64" s="1"/>
      <c r="B64" s="2"/>
      <c r="C64" s="1"/>
      <c r="D64" s="2"/>
    </row>
    <row r="65" spans="1:4" x14ac:dyDescent="0.25">
      <c r="A65" s="1"/>
      <c r="B65" s="2"/>
      <c r="C65" s="1"/>
      <c r="D65" s="2"/>
    </row>
    <row r="66" spans="1:4" x14ac:dyDescent="0.25">
      <c r="A66" s="1"/>
      <c r="B66" s="2"/>
      <c r="C66" s="1"/>
      <c r="D66" s="2"/>
    </row>
    <row r="67" spans="1:4" x14ac:dyDescent="0.25">
      <c r="A67" s="1"/>
      <c r="B67" s="2"/>
      <c r="C67" s="1"/>
      <c r="D67" s="2"/>
    </row>
    <row r="68" spans="1:4" x14ac:dyDescent="0.25">
      <c r="A68" s="1"/>
      <c r="B68" s="2"/>
      <c r="C68" s="1"/>
      <c r="D68" s="2"/>
    </row>
    <row r="69" spans="1:4" x14ac:dyDescent="0.25">
      <c r="A69" s="1"/>
      <c r="B69" s="2"/>
      <c r="C69" s="1"/>
      <c r="D69" s="2"/>
    </row>
    <row r="70" spans="1:4" x14ac:dyDescent="0.25">
      <c r="A70" s="1"/>
      <c r="B70" s="2"/>
      <c r="C70" s="1"/>
      <c r="D70" s="2"/>
    </row>
    <row r="71" spans="1:4" x14ac:dyDescent="0.25">
      <c r="A71" s="1"/>
      <c r="B71" s="2"/>
      <c r="C71" s="1"/>
      <c r="D71" s="2"/>
    </row>
    <row r="72" spans="1:4" x14ac:dyDescent="0.25">
      <c r="A72" s="1"/>
      <c r="B72" s="2"/>
      <c r="C72" s="1"/>
      <c r="D72" s="2"/>
    </row>
    <row r="73" spans="1:4" x14ac:dyDescent="0.25">
      <c r="A73" s="1"/>
      <c r="B73" s="2"/>
      <c r="C73" s="1"/>
      <c r="D73" s="2"/>
    </row>
    <row r="74" spans="1:4" x14ac:dyDescent="0.25">
      <c r="A74" s="1"/>
      <c r="B74" s="2"/>
      <c r="C74" s="1"/>
      <c r="D74" s="2"/>
    </row>
    <row r="75" spans="1:4" x14ac:dyDescent="0.25">
      <c r="A75" s="1"/>
      <c r="B75" s="2"/>
      <c r="C75" s="1"/>
      <c r="D75" s="2"/>
    </row>
    <row r="76" spans="1:4" x14ac:dyDescent="0.25">
      <c r="A76" s="1"/>
      <c r="B76" s="2"/>
      <c r="C76" s="1"/>
      <c r="D76" s="2"/>
    </row>
    <row r="77" spans="1:4" x14ac:dyDescent="0.25">
      <c r="A77" s="1"/>
      <c r="B77" s="2"/>
      <c r="C77" s="1"/>
      <c r="D77" s="2"/>
    </row>
    <row r="78" spans="1:4" x14ac:dyDescent="0.25">
      <c r="A78" s="1"/>
      <c r="B78" s="2"/>
      <c r="C78" s="1"/>
      <c r="D78" s="2"/>
    </row>
    <row r="79" spans="1:4" x14ac:dyDescent="0.25">
      <c r="A79" s="1"/>
      <c r="B79" s="2"/>
      <c r="C79" s="1"/>
      <c r="D79" s="2"/>
    </row>
    <row r="80" spans="1:4" x14ac:dyDescent="0.25">
      <c r="A80" s="1"/>
      <c r="B80" s="2"/>
      <c r="C80" s="1"/>
      <c r="D80" s="2"/>
    </row>
    <row r="81" spans="1:4" x14ac:dyDescent="0.25">
      <c r="A81" s="1"/>
      <c r="B81" s="2"/>
      <c r="C81" s="1"/>
      <c r="D81" s="2"/>
    </row>
    <row r="82" spans="1:4" x14ac:dyDescent="0.25">
      <c r="A82" s="1"/>
      <c r="B82" s="2"/>
      <c r="C82" s="4"/>
      <c r="D82" s="4"/>
    </row>
    <row r="83" spans="1:4" x14ac:dyDescent="0.25">
      <c r="A83" s="1"/>
      <c r="B83" s="2"/>
      <c r="C83" s="4"/>
      <c r="D83" s="4"/>
    </row>
    <row r="84" spans="1:4" x14ac:dyDescent="0.25">
      <c r="A84" s="1"/>
      <c r="B84" s="2"/>
      <c r="C84" s="4"/>
      <c r="D84" s="4"/>
    </row>
    <row r="85" spans="1:4" x14ac:dyDescent="0.25">
      <c r="A85" s="1"/>
      <c r="B85" s="2"/>
      <c r="C85" s="4"/>
      <c r="D85" s="4"/>
    </row>
    <row r="86" spans="1:4" x14ac:dyDescent="0.25">
      <c r="A86" s="1"/>
      <c r="B86" s="2"/>
      <c r="C86" s="4"/>
      <c r="D86" s="4"/>
    </row>
    <row r="87" spans="1:4" x14ac:dyDescent="0.25">
      <c r="A87" s="1"/>
      <c r="B87" s="2"/>
      <c r="C87" s="4"/>
      <c r="D87" s="4"/>
    </row>
    <row r="88" spans="1:4" x14ac:dyDescent="0.25">
      <c r="A88" s="1"/>
      <c r="B88" s="2"/>
      <c r="C88" s="4"/>
      <c r="D88" s="4"/>
    </row>
    <row r="89" spans="1:4" x14ac:dyDescent="0.25">
      <c r="A89" s="1"/>
      <c r="B89" s="2"/>
      <c r="C89" s="4"/>
      <c r="D89" s="4"/>
    </row>
    <row r="90" spans="1:4" x14ac:dyDescent="0.25">
      <c r="A90" s="1"/>
      <c r="B90" s="2"/>
      <c r="C90" s="4"/>
      <c r="D90" s="4"/>
    </row>
    <row r="91" spans="1:4" x14ac:dyDescent="0.25">
      <c r="A91" s="1"/>
      <c r="B91" s="2"/>
      <c r="C91" s="4"/>
      <c r="D91" s="4"/>
    </row>
    <row r="92" spans="1:4" x14ac:dyDescent="0.25">
      <c r="A92" s="1"/>
      <c r="B92" s="2"/>
      <c r="C92" s="4"/>
      <c r="D92" s="4"/>
    </row>
    <row r="93" spans="1:4" x14ac:dyDescent="0.25">
      <c r="A93" s="1"/>
      <c r="B93" s="2"/>
      <c r="C93" s="4"/>
      <c r="D93" s="4"/>
    </row>
    <row r="94" spans="1:4" x14ac:dyDescent="0.25">
      <c r="A94" s="1"/>
      <c r="B94" s="2"/>
      <c r="C94" s="4"/>
      <c r="D94" s="4"/>
    </row>
    <row r="95" spans="1:4" x14ac:dyDescent="0.25">
      <c r="A95" s="1"/>
      <c r="B95" s="2"/>
      <c r="C95" s="4"/>
      <c r="D95" s="4"/>
    </row>
    <row r="96" spans="1:4" x14ac:dyDescent="0.25">
      <c r="A96" s="1"/>
      <c r="B96" s="2"/>
      <c r="C96" s="4"/>
      <c r="D96" s="4"/>
    </row>
    <row r="97" spans="1:4" x14ac:dyDescent="0.25">
      <c r="A97" s="1"/>
      <c r="B97" s="2"/>
      <c r="C97" s="4"/>
      <c r="D97" s="4"/>
    </row>
    <row r="98" spans="1:4" x14ac:dyDescent="0.25">
      <c r="A98" s="1"/>
      <c r="B98" s="2"/>
      <c r="C98" s="4"/>
      <c r="D98" s="4"/>
    </row>
    <row r="99" spans="1:4" x14ac:dyDescent="0.25">
      <c r="A99" s="1"/>
      <c r="B99" s="2"/>
      <c r="C99" s="4"/>
      <c r="D99" s="4"/>
    </row>
    <row r="100" spans="1:4" x14ac:dyDescent="0.25">
      <c r="A100" s="1"/>
      <c r="B100" s="2"/>
      <c r="C100" s="4"/>
      <c r="D100" s="4"/>
    </row>
    <row r="101" spans="1:4" x14ac:dyDescent="0.25">
      <c r="A101" s="1"/>
      <c r="B101" s="2"/>
      <c r="C101" s="4"/>
      <c r="D101" s="4"/>
    </row>
    <row r="102" spans="1:4" x14ac:dyDescent="0.25">
      <c r="A102" s="1"/>
      <c r="B102" s="2"/>
      <c r="C102" s="4"/>
      <c r="D102" s="4"/>
    </row>
    <row r="103" spans="1:4" x14ac:dyDescent="0.25">
      <c r="A103" s="1"/>
      <c r="B103" s="2"/>
      <c r="C103" s="4"/>
      <c r="D103" s="4"/>
    </row>
    <row r="104" spans="1:4" x14ac:dyDescent="0.25">
      <c r="A104" s="1"/>
      <c r="B104" s="2"/>
      <c r="C104" s="4"/>
      <c r="D104" s="4"/>
    </row>
    <row r="105" spans="1:4" x14ac:dyDescent="0.25">
      <c r="A105" s="1"/>
      <c r="B105" s="2"/>
      <c r="C105" s="4"/>
      <c r="D105" s="4"/>
    </row>
    <row r="106" spans="1:4" x14ac:dyDescent="0.25">
      <c r="A106" s="1"/>
      <c r="B106" s="2"/>
      <c r="C106" s="4"/>
      <c r="D106" s="4"/>
    </row>
    <row r="107" spans="1:4" x14ac:dyDescent="0.25">
      <c r="A107" s="1"/>
      <c r="B107" s="2"/>
      <c r="C107" s="4"/>
      <c r="D107" s="4"/>
    </row>
    <row r="108" spans="1:4" x14ac:dyDescent="0.25">
      <c r="A108" s="1"/>
      <c r="B108" s="2"/>
      <c r="C108" s="4"/>
      <c r="D108" s="4"/>
    </row>
    <row r="109" spans="1:4" x14ac:dyDescent="0.25">
      <c r="A109" s="1"/>
      <c r="B109" s="2"/>
      <c r="C109" s="4"/>
      <c r="D109" s="4"/>
    </row>
    <row r="110" spans="1:4" x14ac:dyDescent="0.25">
      <c r="A110" s="1"/>
      <c r="B110" s="2"/>
      <c r="C110" s="4"/>
      <c r="D110" s="4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4"/>
      <c r="B136" s="4"/>
    </row>
    <row r="137" spans="1:2" x14ac:dyDescent="0.25">
      <c r="A137" s="4"/>
      <c r="B137" s="4"/>
    </row>
    <row r="138" spans="1:2" x14ac:dyDescent="0.25">
      <c r="A138" s="4"/>
      <c r="B138" s="4"/>
    </row>
    <row r="139" spans="1:2" x14ac:dyDescent="0.25">
      <c r="A139" s="4"/>
      <c r="B139" s="4"/>
    </row>
    <row r="140" spans="1:2" x14ac:dyDescent="0.25">
      <c r="A140" s="4"/>
      <c r="B140" s="4"/>
    </row>
    <row r="141" spans="1:2" x14ac:dyDescent="0.25">
      <c r="A141" s="4"/>
      <c r="B141" s="4"/>
    </row>
    <row r="142" spans="1:2" x14ac:dyDescent="0.25">
      <c r="A142" s="4"/>
      <c r="B142" s="4"/>
    </row>
    <row r="143" spans="1:2" x14ac:dyDescent="0.25">
      <c r="A143" s="4"/>
      <c r="B143" s="4"/>
    </row>
    <row r="144" spans="1:2" x14ac:dyDescent="0.25">
      <c r="A144" s="4"/>
      <c r="B144" s="4"/>
    </row>
    <row r="145" spans="1:2" x14ac:dyDescent="0.25">
      <c r="A145" s="4"/>
      <c r="B145" s="4"/>
    </row>
    <row r="146" spans="1:2" x14ac:dyDescent="0.25">
      <c r="A146" s="4"/>
      <c r="B146" s="4"/>
    </row>
    <row r="147" spans="1:2" x14ac:dyDescent="0.25">
      <c r="A147" s="4"/>
      <c r="B147" s="4"/>
    </row>
    <row r="148" spans="1:2" x14ac:dyDescent="0.25">
      <c r="A148" s="4"/>
      <c r="B148" s="4"/>
    </row>
    <row r="149" spans="1:2" x14ac:dyDescent="0.25">
      <c r="A149" s="4"/>
      <c r="B149" s="4"/>
    </row>
    <row r="150" spans="1:2" x14ac:dyDescent="0.25">
      <c r="A150" s="4"/>
      <c r="B150" s="4"/>
    </row>
    <row r="151" spans="1:2" x14ac:dyDescent="0.25">
      <c r="A151" s="4"/>
      <c r="B151" s="4"/>
    </row>
    <row r="152" spans="1:2" x14ac:dyDescent="0.25">
      <c r="A152" s="4"/>
      <c r="B152" s="4"/>
    </row>
    <row r="153" spans="1:2" x14ac:dyDescent="0.25">
      <c r="A153" s="4"/>
      <c r="B153" s="4"/>
    </row>
    <row r="154" spans="1:2" x14ac:dyDescent="0.25">
      <c r="A154" s="4"/>
      <c r="B154" s="4"/>
    </row>
    <row r="155" spans="1:2" x14ac:dyDescent="0.25">
      <c r="A155" s="4"/>
      <c r="B155" s="4"/>
    </row>
    <row r="156" spans="1:2" x14ac:dyDescent="0.25">
      <c r="A156" s="4"/>
      <c r="B156" s="4"/>
    </row>
    <row r="157" spans="1:2" x14ac:dyDescent="0.25">
      <c r="A157" s="4"/>
      <c r="B157" s="4"/>
    </row>
    <row r="158" spans="1:2" x14ac:dyDescent="0.25">
      <c r="A158" s="4"/>
      <c r="B158" s="4"/>
    </row>
    <row r="159" spans="1:2" x14ac:dyDescent="0.25">
      <c r="A159" s="4"/>
      <c r="B159" s="4"/>
    </row>
    <row r="160" spans="1:2" x14ac:dyDescent="0.25">
      <c r="A160" s="4"/>
      <c r="B160" s="4"/>
    </row>
    <row r="161" spans="1:2" x14ac:dyDescent="0.25">
      <c r="A161" s="4"/>
      <c r="B161" s="4"/>
    </row>
    <row r="162" spans="1:2" x14ac:dyDescent="0.25">
      <c r="A162" s="4"/>
      <c r="B162" s="4"/>
    </row>
    <row r="163" spans="1:2" x14ac:dyDescent="0.25">
      <c r="A163" s="4"/>
      <c r="B163" s="4"/>
    </row>
    <row r="164" spans="1:2" x14ac:dyDescent="0.25">
      <c r="A164" s="4"/>
      <c r="B164" s="4"/>
    </row>
    <row r="165" spans="1:2" x14ac:dyDescent="0.25">
      <c r="A165" s="4"/>
      <c r="B165" s="4"/>
    </row>
    <row r="166" spans="1:2" x14ac:dyDescent="0.25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09375" defaultRowHeight="13.8" x14ac:dyDescent="0.3"/>
  <cols>
    <col min="1" max="1" width="1.33203125" style="7" customWidth="1"/>
    <col min="2" max="2" width="4" style="7" customWidth="1"/>
    <col min="3" max="3" width="3.109375" style="7" customWidth="1"/>
    <col min="4" max="4" width="3.5546875" style="7" customWidth="1"/>
    <col min="5" max="5" width="40.44140625" style="7" customWidth="1"/>
    <col min="6" max="6" width="0.5546875" style="7" customWidth="1"/>
    <col min="7" max="7" width="19.6640625" style="7" customWidth="1"/>
    <col min="8" max="8" width="0.5546875" style="7" customWidth="1"/>
    <col min="9" max="9" width="19.6640625" style="7" customWidth="1"/>
    <col min="10" max="10" width="0.5546875" style="7" customWidth="1"/>
    <col min="11" max="11" width="15.6640625" style="7" customWidth="1"/>
    <col min="12" max="16384" width="9.109375" style="7"/>
  </cols>
  <sheetData>
    <row r="1" spans="1:15" ht="29.25" customHeight="1" x14ac:dyDescent="0.3">
      <c r="B1" s="191" t="s">
        <v>641</v>
      </c>
      <c r="C1" s="192"/>
      <c r="D1" s="192"/>
      <c r="E1" s="192"/>
      <c r="F1" s="192"/>
      <c r="G1" s="192"/>
      <c r="H1" s="192"/>
      <c r="I1" s="192"/>
      <c r="J1" s="192"/>
      <c r="K1" s="192"/>
    </row>
    <row r="2" spans="1:15" ht="3" customHeight="1" x14ac:dyDescent="0.3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3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3">
      <c r="B4" s="194" t="s">
        <v>642</v>
      </c>
      <c r="C4" s="194"/>
      <c r="D4" s="194"/>
      <c r="E4" s="194"/>
      <c r="F4" s="21"/>
      <c r="G4" s="195" t="s">
        <v>643</v>
      </c>
      <c r="H4" s="195"/>
      <c r="I4" s="195"/>
      <c r="J4" s="22"/>
      <c r="K4" s="23" t="s">
        <v>644</v>
      </c>
    </row>
    <row r="5" spans="1:15" ht="3" customHeight="1" x14ac:dyDescent="0.3">
      <c r="B5" s="194"/>
      <c r="C5" s="194"/>
      <c r="D5" s="194"/>
      <c r="E5" s="194"/>
      <c r="F5" s="21"/>
      <c r="G5" s="22"/>
      <c r="H5" s="22"/>
      <c r="I5" s="22"/>
      <c r="J5" s="22"/>
      <c r="K5" s="24"/>
    </row>
    <row r="6" spans="1:15" ht="30" customHeight="1" x14ac:dyDescent="0.3">
      <c r="B6" s="194"/>
      <c r="C6" s="194"/>
      <c r="D6" s="194"/>
      <c r="E6" s="194"/>
      <c r="F6" s="21"/>
      <c r="G6" s="51" t="s">
        <v>718</v>
      </c>
      <c r="H6" s="25"/>
      <c r="I6" s="51" t="s">
        <v>719</v>
      </c>
      <c r="J6" s="26"/>
      <c r="K6" s="27" t="s">
        <v>295</v>
      </c>
      <c r="N6" s="28"/>
      <c r="O6" s="28"/>
    </row>
    <row r="7" spans="1:15" ht="1.5" customHeight="1" x14ac:dyDescent="0.3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3">
      <c r="B8" s="31" t="s">
        <v>514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3">
      <c r="B9" s="32"/>
      <c r="C9" s="32"/>
      <c r="D9" s="32" t="s">
        <v>515</v>
      </c>
      <c r="E9" s="32"/>
      <c r="F9" s="29"/>
      <c r="G9" s="33">
        <f>G15+G27</f>
        <v>20360.778225000038</v>
      </c>
      <c r="H9" s="34"/>
      <c r="I9" s="33">
        <f>I15+I27</f>
        <v>20700.818938000008</v>
      </c>
      <c r="J9" s="34"/>
      <c r="K9" s="35">
        <f>I9/G9*100-100</f>
        <v>1.6700771907748049</v>
      </c>
    </row>
    <row r="10" spans="1:15" ht="13.5" customHeight="1" x14ac:dyDescent="0.3">
      <c r="B10" s="29"/>
      <c r="C10" s="29"/>
      <c r="D10" s="29" t="s">
        <v>519</v>
      </c>
      <c r="E10" s="29"/>
      <c r="F10" s="29"/>
      <c r="G10" s="34">
        <f>G16+G28</f>
        <v>28355.727701999982</v>
      </c>
      <c r="H10" s="34"/>
      <c r="I10" s="34">
        <f>I16+I28</f>
        <v>28243.957488000025</v>
      </c>
      <c r="J10" s="34"/>
      <c r="K10" s="36">
        <f>I10/G10*100-100</f>
        <v>-0.3941715591805206</v>
      </c>
      <c r="N10" s="28"/>
      <c r="O10" s="28"/>
    </row>
    <row r="11" spans="1:15" ht="13.5" customHeight="1" x14ac:dyDescent="0.3">
      <c r="B11" s="32"/>
      <c r="C11" s="32"/>
      <c r="D11" s="32" t="s">
        <v>516</v>
      </c>
      <c r="E11" s="32"/>
      <c r="F11" s="29"/>
      <c r="G11" s="33">
        <f>G9-G10</f>
        <v>-7994.9494769999437</v>
      </c>
      <c r="H11" s="34"/>
      <c r="I11" s="33">
        <f>I9-I10</f>
        <v>-7543.1385500000179</v>
      </c>
      <c r="J11" s="34"/>
      <c r="K11" s="35"/>
    </row>
    <row r="12" spans="1:15" ht="13.5" customHeight="1" x14ac:dyDescent="0.3">
      <c r="B12" s="29"/>
      <c r="C12" s="29"/>
      <c r="D12" s="29" t="s">
        <v>517</v>
      </c>
      <c r="E12" s="29"/>
      <c r="F12" s="29"/>
      <c r="G12" s="34">
        <f>G9/G10*100</f>
        <v>71.80481643419067</v>
      </c>
      <c r="H12" s="34"/>
      <c r="I12" s="34">
        <f>I9/I10*100</f>
        <v>73.292912109767684</v>
      </c>
      <c r="J12" s="34"/>
      <c r="K12" s="37"/>
    </row>
    <row r="13" spans="1:15" ht="25.5" customHeight="1" x14ac:dyDescent="0.3">
      <c r="B13" s="38"/>
      <c r="C13" s="32"/>
      <c r="D13" s="193" t="s">
        <v>645</v>
      </c>
      <c r="E13" s="193"/>
      <c r="F13" s="29"/>
      <c r="G13" s="39">
        <v>-6670.7217129999517</v>
      </c>
      <c r="H13" s="40"/>
      <c r="I13" s="39">
        <v>-6134.8770140000379</v>
      </c>
      <c r="J13" s="40"/>
      <c r="K13" s="41"/>
    </row>
    <row r="14" spans="1:15" ht="13.5" customHeight="1" x14ac:dyDescent="0.3">
      <c r="B14" s="8" t="s">
        <v>639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3">
      <c r="B15" s="32"/>
      <c r="C15" s="32"/>
      <c r="D15" s="32" t="s">
        <v>515</v>
      </c>
      <c r="E15" s="32"/>
      <c r="G15" s="33">
        <v>14626.581386000045</v>
      </c>
      <c r="H15" s="42"/>
      <c r="I15" s="33">
        <v>15313.21527200001</v>
      </c>
      <c r="J15" s="42"/>
      <c r="K15" s="35">
        <f>I15/G15*100-100</f>
        <v>4.6944249505710474</v>
      </c>
    </row>
    <row r="16" spans="1:15" ht="13.5" customHeight="1" x14ac:dyDescent="0.3">
      <c r="D16" s="29" t="s">
        <v>519</v>
      </c>
      <c r="E16" s="29"/>
      <c r="G16" s="42">
        <v>21780.762305999975</v>
      </c>
      <c r="H16" s="42"/>
      <c r="I16" s="42">
        <v>21801.409165000008</v>
      </c>
      <c r="J16" s="42"/>
      <c r="K16" s="43">
        <f>I16/G16*100-100</f>
        <v>9.4794014598576837E-2</v>
      </c>
    </row>
    <row r="17" spans="2:11" ht="13.5" customHeight="1" x14ac:dyDescent="0.3">
      <c r="B17" s="32"/>
      <c r="C17" s="32"/>
      <c r="D17" s="32" t="s">
        <v>516</v>
      </c>
      <c r="E17" s="32"/>
      <c r="G17" s="33">
        <f>G15-G16</f>
        <v>-7154.1809199999298</v>
      </c>
      <c r="H17" s="42"/>
      <c r="I17" s="33">
        <f>I15-I16</f>
        <v>-6488.1938929999978</v>
      </c>
      <c r="J17" s="42"/>
      <c r="K17" s="35"/>
    </row>
    <row r="18" spans="2:11" ht="13.5" customHeight="1" x14ac:dyDescent="0.3">
      <c r="D18" s="29" t="s">
        <v>517</v>
      </c>
      <c r="E18" s="29"/>
      <c r="G18" s="44">
        <f>G15/G16*100</f>
        <v>67.153670659042277</v>
      </c>
      <c r="H18" s="44"/>
      <c r="I18" s="44">
        <f>I15/I16*100</f>
        <v>70.239566424833924</v>
      </c>
      <c r="J18" s="42"/>
      <c r="K18" s="45"/>
    </row>
    <row r="19" spans="2:11" ht="26.25" customHeight="1" x14ac:dyDescent="0.3">
      <c r="B19" s="38"/>
      <c r="C19" s="32"/>
      <c r="D19" s="193" t="s">
        <v>645</v>
      </c>
      <c r="E19" s="193"/>
      <c r="G19" s="39">
        <v>-6897.9379479999388</v>
      </c>
      <c r="H19" s="46"/>
      <c r="I19" s="39">
        <v>-5957.3504640000028</v>
      </c>
      <c r="J19" s="46"/>
      <c r="K19" s="41"/>
    </row>
    <row r="20" spans="2:11" ht="13.5" customHeight="1" x14ac:dyDescent="0.3">
      <c r="B20" s="8"/>
      <c r="C20" s="8" t="s">
        <v>518</v>
      </c>
      <c r="G20" s="46"/>
      <c r="H20" s="46"/>
      <c r="I20" s="46"/>
      <c r="J20" s="42"/>
      <c r="K20" s="43"/>
    </row>
    <row r="21" spans="2:11" ht="13.5" customHeight="1" x14ac:dyDescent="0.3">
      <c r="B21" s="32"/>
      <c r="C21" s="32"/>
      <c r="D21" s="32"/>
      <c r="E21" s="32" t="s">
        <v>515</v>
      </c>
      <c r="G21" s="33">
        <v>13398.915952000032</v>
      </c>
      <c r="H21" s="42"/>
      <c r="I21" s="33">
        <v>14052.477357000009</v>
      </c>
      <c r="J21" s="42"/>
      <c r="K21" s="35">
        <f>I21/G21*100-100</f>
        <v>4.8777185209705038</v>
      </c>
    </row>
    <row r="22" spans="2:11" ht="13.5" customHeight="1" x14ac:dyDescent="0.3">
      <c r="E22" s="29" t="s">
        <v>519</v>
      </c>
      <c r="F22" s="29"/>
      <c r="G22" s="42">
        <v>20330.178446999988</v>
      </c>
      <c r="H22" s="42"/>
      <c r="I22" s="42">
        <v>20150.257941999997</v>
      </c>
      <c r="J22" s="42"/>
      <c r="K22" s="43">
        <f>I22/G22*100-100</f>
        <v>-0.88499225655611724</v>
      </c>
    </row>
    <row r="23" spans="2:11" ht="13.5" customHeight="1" x14ac:dyDescent="0.3">
      <c r="B23" s="32"/>
      <c r="C23" s="32"/>
      <c r="D23" s="32"/>
      <c r="E23" s="32" t="s">
        <v>516</v>
      </c>
      <c r="G23" s="33">
        <f>G21-G22</f>
        <v>-6931.2624949999554</v>
      </c>
      <c r="H23" s="42"/>
      <c r="I23" s="33">
        <f>I21-I22</f>
        <v>-6097.7805849999877</v>
      </c>
      <c r="J23" s="42"/>
      <c r="K23" s="35"/>
    </row>
    <row r="24" spans="2:11" ht="13.5" customHeight="1" x14ac:dyDescent="0.3">
      <c r="E24" s="29" t="s">
        <v>517</v>
      </c>
      <c r="F24" s="29"/>
      <c r="G24" s="42">
        <f>G21/G22*100</f>
        <v>65.906533909333376</v>
      </c>
      <c r="H24" s="42"/>
      <c r="I24" s="42">
        <f>I21/I22*100</f>
        <v>69.738448993796069</v>
      </c>
      <c r="J24" s="42"/>
      <c r="K24" s="45"/>
    </row>
    <row r="25" spans="2:11" ht="26.25" customHeight="1" x14ac:dyDescent="0.3">
      <c r="B25" s="38"/>
      <c r="C25" s="32"/>
      <c r="D25" s="32"/>
      <c r="E25" s="162" t="s">
        <v>694</v>
      </c>
      <c r="G25" s="39">
        <v>-6677.0291149999666</v>
      </c>
      <c r="H25" s="46"/>
      <c r="I25" s="39">
        <v>-5583.1921269999984</v>
      </c>
      <c r="J25" s="46"/>
      <c r="K25" s="41"/>
    </row>
    <row r="26" spans="2:11" ht="13.5" customHeight="1" x14ac:dyDescent="0.3">
      <c r="B26" s="8" t="s">
        <v>640</v>
      </c>
      <c r="C26" s="8"/>
      <c r="G26" s="42"/>
      <c r="H26" s="42"/>
      <c r="I26" s="42"/>
      <c r="J26" s="42"/>
      <c r="K26" s="43"/>
    </row>
    <row r="27" spans="2:11" ht="13.5" customHeight="1" x14ac:dyDescent="0.3">
      <c r="B27" s="32"/>
      <c r="C27" s="32"/>
      <c r="D27" s="32" t="s">
        <v>515</v>
      </c>
      <c r="E27" s="32"/>
      <c r="G27" s="33">
        <v>5734.1968389999911</v>
      </c>
      <c r="H27" s="42"/>
      <c r="I27" s="33">
        <v>5387.6036659999972</v>
      </c>
      <c r="J27" s="42"/>
      <c r="K27" s="35">
        <f>I27/G27*100-100</f>
        <v>-6.0443194178949256</v>
      </c>
    </row>
    <row r="28" spans="2:11" ht="13.5" customHeight="1" x14ac:dyDescent="0.3">
      <c r="D28" s="29" t="s">
        <v>519</v>
      </c>
      <c r="G28" s="42">
        <v>6574.9653960000087</v>
      </c>
      <c r="H28" s="42"/>
      <c r="I28" s="42">
        <v>6442.5483230000173</v>
      </c>
      <c r="J28" s="42"/>
      <c r="K28" s="43">
        <f>I28/G28*100-100</f>
        <v>-2.0139584777214168</v>
      </c>
    </row>
    <row r="29" spans="2:11" ht="13.5" customHeight="1" x14ac:dyDescent="0.3">
      <c r="B29" s="32"/>
      <c r="C29" s="32"/>
      <c r="D29" s="32" t="s">
        <v>516</v>
      </c>
      <c r="E29" s="32"/>
      <c r="G29" s="33">
        <f>G27-G28</f>
        <v>-840.76855700001761</v>
      </c>
      <c r="H29" s="42"/>
      <c r="I29" s="33">
        <f>I27-I28</f>
        <v>-1054.94465700002</v>
      </c>
      <c r="J29" s="42"/>
      <c r="K29" s="35"/>
    </row>
    <row r="30" spans="2:11" ht="13.5" customHeight="1" x14ac:dyDescent="0.3">
      <c r="D30" s="29" t="s">
        <v>517</v>
      </c>
      <c r="G30" s="42">
        <f>G27/G28*100</f>
        <v>87.212578221149059</v>
      </c>
      <c r="H30" s="42"/>
      <c r="I30" s="42">
        <f>I27/I28*100</f>
        <v>83.625351272355246</v>
      </c>
      <c r="J30" s="42"/>
      <c r="K30" s="45"/>
    </row>
    <row r="31" spans="2:11" ht="13.5" customHeight="1" x14ac:dyDescent="0.3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3">
      <c r="D32" s="7" t="s">
        <v>353</v>
      </c>
      <c r="E32" s="7" t="s">
        <v>515</v>
      </c>
      <c r="G32" s="42">
        <v>5050.5239139999976</v>
      </c>
      <c r="H32" s="42"/>
      <c r="I32" s="42">
        <v>4939.9458229999918</v>
      </c>
      <c r="J32" s="42"/>
      <c r="K32" s="43">
        <f>I32/G32*100-100</f>
        <v>-2.189438024310391</v>
      </c>
    </row>
    <row r="33" spans="2:14" ht="13.5" customHeight="1" x14ac:dyDescent="0.3">
      <c r="B33" s="32"/>
      <c r="C33" s="32"/>
      <c r="D33" s="32" t="s">
        <v>353</v>
      </c>
      <c r="E33" s="32" t="s">
        <v>519</v>
      </c>
      <c r="G33" s="33">
        <v>4823.3076790000114</v>
      </c>
      <c r="H33" s="42"/>
      <c r="I33" s="33">
        <v>5117.4723730000278</v>
      </c>
      <c r="J33" s="42"/>
      <c r="K33" s="35">
        <f>I33/G33*100-100</f>
        <v>6.098816695455028</v>
      </c>
    </row>
    <row r="34" spans="2:14" ht="13.5" customHeight="1" x14ac:dyDescent="0.3">
      <c r="D34" s="7" t="s">
        <v>353</v>
      </c>
      <c r="E34" s="7" t="s">
        <v>516</v>
      </c>
      <c r="G34" s="42">
        <f>G32-G33</f>
        <v>227.21623499998623</v>
      </c>
      <c r="H34" s="42"/>
      <c r="I34" s="42">
        <f>I32-I33</f>
        <v>-177.52655000003597</v>
      </c>
      <c r="J34" s="42"/>
      <c r="K34" s="43"/>
    </row>
    <row r="35" spans="2:14" ht="13.5" customHeight="1" x14ac:dyDescent="0.3">
      <c r="B35" s="32"/>
      <c r="C35" s="32"/>
      <c r="D35" s="32"/>
      <c r="E35" s="32" t="s">
        <v>517</v>
      </c>
      <c r="G35" s="33">
        <f>G32/G33*100</f>
        <v>104.71079703227835</v>
      </c>
      <c r="H35" s="42"/>
      <c r="I35" s="33">
        <f>I32/I33*100</f>
        <v>96.530971990456209</v>
      </c>
      <c r="J35" s="42"/>
      <c r="K35" s="48"/>
    </row>
    <row r="36" spans="2:14" ht="3" customHeight="1" thickBot="1" x14ac:dyDescent="0.3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4.4" thickTop="1" x14ac:dyDescent="0.3"/>
    <row r="39" spans="2:14" x14ac:dyDescent="0.3">
      <c r="G39" s="50"/>
      <c r="I39" s="50"/>
    </row>
    <row r="43" spans="2:14" ht="12.75" customHeight="1" x14ac:dyDescent="0.3"/>
    <row r="44" spans="2:14" x14ac:dyDescent="0.3">
      <c r="G44" s="50"/>
      <c r="I44" s="50"/>
    </row>
    <row r="45" spans="2:14" x14ac:dyDescent="0.3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96" t="s">
        <v>355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6"/>
      <c r="AI1" s="196"/>
      <c r="AJ1" s="196"/>
      <c r="AK1" s="196"/>
      <c r="AL1" s="196"/>
      <c r="AM1" s="196"/>
      <c r="AN1" s="196"/>
      <c r="AO1" s="196"/>
      <c r="AP1" s="196"/>
      <c r="AQ1" s="196"/>
    </row>
    <row r="2" spans="1:46" ht="14.25" customHeight="1" x14ac:dyDescent="0.3">
      <c r="A2" s="196" t="s">
        <v>534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94" t="s">
        <v>163</v>
      </c>
      <c r="B5" s="53"/>
      <c r="C5" s="194" t="s">
        <v>646</v>
      </c>
      <c r="D5" s="195"/>
      <c r="E5" s="195"/>
      <c r="F5" s="195"/>
      <c r="G5" s="195"/>
      <c r="H5" s="195"/>
      <c r="I5" s="195"/>
      <c r="J5" s="53"/>
      <c r="K5" s="194" t="s">
        <v>647</v>
      </c>
      <c r="L5" s="195"/>
      <c r="M5" s="195"/>
      <c r="N5" s="195"/>
      <c r="O5" s="195"/>
      <c r="P5" s="195"/>
      <c r="Q5" s="195"/>
      <c r="R5" s="53"/>
      <c r="S5" s="194" t="s">
        <v>648</v>
      </c>
      <c r="T5" s="195"/>
      <c r="U5" s="195"/>
      <c r="V5" s="195"/>
      <c r="W5" s="195"/>
      <c r="X5" s="195"/>
      <c r="Y5" s="195"/>
      <c r="Z5" s="53"/>
      <c r="AA5" s="194" t="s">
        <v>649</v>
      </c>
      <c r="AB5" s="195"/>
      <c r="AC5" s="195"/>
      <c r="AD5" s="195"/>
      <c r="AE5" s="195"/>
      <c r="AF5" s="195"/>
      <c r="AG5" s="195"/>
      <c r="AH5" s="53"/>
      <c r="AI5" s="194" t="s">
        <v>650</v>
      </c>
      <c r="AJ5" s="195"/>
      <c r="AK5" s="195"/>
      <c r="AL5" s="195"/>
      <c r="AM5" s="195"/>
      <c r="AN5" s="195"/>
      <c r="AO5" s="195"/>
      <c r="AP5" s="53"/>
      <c r="AQ5" s="194" t="s">
        <v>520</v>
      </c>
      <c r="AS5" s="28"/>
      <c r="AT5" s="28"/>
    </row>
    <row r="6" spans="1:46" ht="2.25" customHeight="1" x14ac:dyDescent="0.3">
      <c r="A6" s="194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94"/>
    </row>
    <row r="7" spans="1:46" ht="27" customHeight="1" x14ac:dyDescent="0.3">
      <c r="A7" s="194"/>
      <c r="B7" s="53"/>
      <c r="C7" s="195" t="s">
        <v>643</v>
      </c>
      <c r="D7" s="195"/>
      <c r="E7" s="195"/>
      <c r="F7" s="53"/>
      <c r="G7" s="194" t="s">
        <v>651</v>
      </c>
      <c r="H7" s="195"/>
      <c r="I7" s="195"/>
      <c r="J7" s="53"/>
      <c r="K7" s="195" t="s">
        <v>643</v>
      </c>
      <c r="L7" s="195"/>
      <c r="M7" s="195"/>
      <c r="N7" s="53"/>
      <c r="O7" s="194" t="s">
        <v>651</v>
      </c>
      <c r="P7" s="195"/>
      <c r="Q7" s="195"/>
      <c r="R7" s="53"/>
      <c r="S7" s="195" t="s">
        <v>643</v>
      </c>
      <c r="T7" s="195"/>
      <c r="U7" s="195"/>
      <c r="V7" s="53"/>
      <c r="W7" s="194" t="s">
        <v>651</v>
      </c>
      <c r="X7" s="195"/>
      <c r="Y7" s="195"/>
      <c r="Z7" s="53"/>
      <c r="AA7" s="195" t="s">
        <v>643</v>
      </c>
      <c r="AB7" s="195"/>
      <c r="AC7" s="195"/>
      <c r="AD7" s="53"/>
      <c r="AE7" s="194" t="s">
        <v>651</v>
      </c>
      <c r="AF7" s="195"/>
      <c r="AG7" s="195"/>
      <c r="AH7" s="53"/>
      <c r="AI7" s="195" t="s">
        <v>643</v>
      </c>
      <c r="AJ7" s="195"/>
      <c r="AK7" s="195"/>
      <c r="AL7" s="53"/>
      <c r="AM7" s="194" t="s">
        <v>651</v>
      </c>
      <c r="AN7" s="195"/>
      <c r="AO7" s="195"/>
      <c r="AP7" s="53"/>
      <c r="AQ7" s="194"/>
    </row>
    <row r="8" spans="1:46" ht="3" customHeight="1" x14ac:dyDescent="0.3">
      <c r="A8" s="194"/>
      <c r="B8" s="53"/>
      <c r="C8" s="195"/>
      <c r="D8" s="195"/>
      <c r="E8" s="195"/>
      <c r="F8" s="53"/>
      <c r="G8" s="53"/>
      <c r="H8" s="53"/>
      <c r="I8" s="53"/>
      <c r="J8" s="53"/>
      <c r="K8" s="195"/>
      <c r="L8" s="195"/>
      <c r="M8" s="195"/>
      <c r="N8" s="53"/>
      <c r="O8" s="53"/>
      <c r="P8" s="53"/>
      <c r="Q8" s="53"/>
      <c r="R8" s="53"/>
      <c r="S8" s="195"/>
      <c r="T8" s="195"/>
      <c r="U8" s="195"/>
      <c r="V8" s="53"/>
      <c r="W8" s="53"/>
      <c r="X8" s="53"/>
      <c r="Y8" s="53"/>
      <c r="Z8" s="53"/>
      <c r="AA8" s="195"/>
      <c r="AB8" s="195"/>
      <c r="AC8" s="195"/>
      <c r="AD8" s="53"/>
      <c r="AE8" s="53"/>
      <c r="AF8" s="53"/>
      <c r="AG8" s="53"/>
      <c r="AH8" s="53"/>
      <c r="AI8" s="195"/>
      <c r="AJ8" s="195"/>
      <c r="AK8" s="195"/>
      <c r="AL8" s="53"/>
      <c r="AM8" s="53"/>
      <c r="AN8" s="53"/>
      <c r="AO8" s="53"/>
      <c r="AP8" s="53"/>
      <c r="AQ8" s="194"/>
    </row>
    <row r="9" spans="1:46" x14ac:dyDescent="0.3">
      <c r="A9" s="194"/>
      <c r="B9" s="53"/>
      <c r="C9" s="195"/>
      <c r="D9" s="195"/>
      <c r="E9" s="195"/>
      <c r="F9" s="53"/>
      <c r="G9" s="195" t="s">
        <v>295</v>
      </c>
      <c r="H9" s="195"/>
      <c r="I9" s="195"/>
      <c r="J9" s="53"/>
      <c r="K9" s="195"/>
      <c r="L9" s="195"/>
      <c r="M9" s="195"/>
      <c r="N9" s="53"/>
      <c r="O9" s="195" t="s">
        <v>295</v>
      </c>
      <c r="P9" s="195"/>
      <c r="Q9" s="195"/>
      <c r="R9" s="53"/>
      <c r="S9" s="195"/>
      <c r="T9" s="195"/>
      <c r="U9" s="195"/>
      <c r="V9" s="53"/>
      <c r="W9" s="195" t="s">
        <v>295</v>
      </c>
      <c r="X9" s="195"/>
      <c r="Y9" s="195"/>
      <c r="Z9" s="53"/>
      <c r="AA9" s="195"/>
      <c r="AB9" s="195"/>
      <c r="AC9" s="195"/>
      <c r="AD9" s="53"/>
      <c r="AE9" s="195" t="s">
        <v>295</v>
      </c>
      <c r="AF9" s="195"/>
      <c r="AG9" s="195"/>
      <c r="AH9" s="53"/>
      <c r="AI9" s="195"/>
      <c r="AJ9" s="195"/>
      <c r="AK9" s="195"/>
      <c r="AL9" s="53"/>
      <c r="AM9" s="195" t="s">
        <v>295</v>
      </c>
      <c r="AN9" s="195"/>
      <c r="AO9" s="195"/>
      <c r="AP9" s="53"/>
      <c r="AQ9" s="194"/>
      <c r="AS9" s="28"/>
      <c r="AT9" s="28"/>
    </row>
    <row r="10" spans="1:46" ht="3" customHeight="1" x14ac:dyDescent="0.3">
      <c r="A10" s="194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94"/>
    </row>
    <row r="11" spans="1:46" ht="55.5" customHeight="1" x14ac:dyDescent="0.3">
      <c r="A11" s="194"/>
      <c r="B11" s="53"/>
      <c r="C11" s="54">
        <v>2024</v>
      </c>
      <c r="D11" s="53"/>
      <c r="E11" s="54">
        <v>2025</v>
      </c>
      <c r="F11" s="53"/>
      <c r="G11" s="27" t="s">
        <v>652</v>
      </c>
      <c r="H11" s="53"/>
      <c r="I11" s="27" t="s">
        <v>653</v>
      </c>
      <c r="J11" s="53"/>
      <c r="K11" s="54">
        <v>2024</v>
      </c>
      <c r="L11" s="53"/>
      <c r="M11" s="54">
        <v>2025</v>
      </c>
      <c r="N11" s="53"/>
      <c r="O11" s="27" t="s">
        <v>652</v>
      </c>
      <c r="P11" s="53"/>
      <c r="Q11" s="27" t="s">
        <v>653</v>
      </c>
      <c r="R11" s="53"/>
      <c r="S11" s="54">
        <v>2024</v>
      </c>
      <c r="T11" s="53"/>
      <c r="U11" s="54">
        <v>2025</v>
      </c>
      <c r="V11" s="53"/>
      <c r="W11" s="27" t="s">
        <v>652</v>
      </c>
      <c r="X11" s="53"/>
      <c r="Y11" s="27" t="s">
        <v>653</v>
      </c>
      <c r="Z11" s="53"/>
      <c r="AA11" s="54">
        <v>2024</v>
      </c>
      <c r="AB11" s="53"/>
      <c r="AC11" s="54">
        <v>2025</v>
      </c>
      <c r="AD11" s="53"/>
      <c r="AE11" s="27" t="s">
        <v>652</v>
      </c>
      <c r="AF11" s="53"/>
      <c r="AG11" s="27" t="s">
        <v>653</v>
      </c>
      <c r="AH11" s="53"/>
      <c r="AI11" s="54">
        <v>2024</v>
      </c>
      <c r="AJ11" s="53"/>
      <c r="AK11" s="54">
        <v>2025</v>
      </c>
      <c r="AL11" s="53"/>
      <c r="AM11" s="27" t="s">
        <v>652</v>
      </c>
      <c r="AN11" s="53"/>
      <c r="AO11" s="27" t="s">
        <v>653</v>
      </c>
      <c r="AP11" s="53"/>
      <c r="AQ11" s="194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107243.44983099999</v>
      </c>
      <c r="D13" s="58"/>
      <c r="E13" s="57">
        <f>SUM(E14:E25)</f>
        <v>102784.62306700001</v>
      </c>
      <c r="F13" s="58"/>
      <c r="G13" s="59"/>
      <c r="H13" s="58"/>
      <c r="I13" s="58"/>
      <c r="J13" s="58"/>
      <c r="K13" s="57">
        <f>SUM(K14:K25)</f>
        <v>81095.648458999989</v>
      </c>
      <c r="L13" s="58"/>
      <c r="M13" s="57">
        <f>SUM(M14:M25)</f>
        <v>79551.900437000004</v>
      </c>
      <c r="N13" s="58"/>
      <c r="O13" s="59"/>
      <c r="P13" s="58"/>
      <c r="Q13" s="58"/>
      <c r="R13" s="58"/>
      <c r="S13" s="57">
        <f>SUM(S14:S25)</f>
        <v>26147.801372000002</v>
      </c>
      <c r="T13" s="58"/>
      <c r="U13" s="57">
        <f>SUM(U14:U25)</f>
        <v>23232.72263</v>
      </c>
      <c r="V13" s="58"/>
      <c r="W13" s="59"/>
      <c r="X13" s="58"/>
      <c r="Y13" s="58"/>
      <c r="Z13" s="58"/>
      <c r="AA13" s="57">
        <f>SUM(AA14:AA25)</f>
        <v>79876.226018000001</v>
      </c>
      <c r="AB13" s="58"/>
      <c r="AC13" s="57">
        <f>SUM(AC14:AC25)</f>
        <v>78454.244392999986</v>
      </c>
      <c r="AD13" s="58"/>
      <c r="AE13" s="59"/>
      <c r="AF13" s="58"/>
      <c r="AG13" s="58"/>
      <c r="AH13" s="58"/>
      <c r="AI13" s="57">
        <f>SUM(AI14:AI25)</f>
        <v>27367.223812999997</v>
      </c>
      <c r="AJ13" s="58"/>
      <c r="AK13" s="57">
        <f>SUM(AK14:AK25)</f>
        <v>24330.378674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8091.0031000000008</v>
      </c>
      <c r="D14" s="62"/>
      <c r="E14" s="62">
        <f>M14+U14</f>
        <v>8783.0690979999981</v>
      </c>
      <c r="F14" s="29"/>
      <c r="G14" s="34">
        <f>E14/C14*100-100</f>
        <v>8.5535253101064512</v>
      </c>
      <c r="H14" s="62"/>
      <c r="I14" s="34">
        <f>E14/C25*100-100</f>
        <v>0.87540135422821663</v>
      </c>
      <c r="J14" s="29"/>
      <c r="K14" s="62">
        <v>6153.957851000001</v>
      </c>
      <c r="L14" s="62"/>
      <c r="M14" s="62">
        <v>6809.3883709999991</v>
      </c>
      <c r="N14" s="29"/>
      <c r="O14" s="34">
        <f>M14/K14*100-100</f>
        <v>10.650552634082345</v>
      </c>
      <c r="P14" s="62"/>
      <c r="Q14" s="34">
        <f>M14/K25*100-100</f>
        <v>3.4992513710839717</v>
      </c>
      <c r="R14" s="29"/>
      <c r="S14" s="62">
        <v>1937.0452489999998</v>
      </c>
      <c r="T14" s="62"/>
      <c r="U14" s="62">
        <v>1973.6807269999997</v>
      </c>
      <c r="V14" s="29"/>
      <c r="W14" s="34">
        <f>U14/S14*100-100</f>
        <v>1.8913072897451997</v>
      </c>
      <c r="X14" s="62"/>
      <c r="Y14" s="34">
        <f>U14/S25*100-100</f>
        <v>-7.2380025076439978</v>
      </c>
      <c r="Z14" s="29"/>
      <c r="AA14" s="62">
        <v>6069.3128940000006</v>
      </c>
      <c r="AB14" s="62"/>
      <c r="AC14" s="62">
        <v>6711.0009979999986</v>
      </c>
      <c r="AD14" s="29"/>
      <c r="AE14" s="34">
        <f>AC14/AA14*100-100</f>
        <v>10.572664734987683</v>
      </c>
      <c r="AF14" s="62"/>
      <c r="AG14" s="34">
        <f>AC14/AA25*100-100</f>
        <v>3.905331305936997</v>
      </c>
      <c r="AH14" s="29"/>
      <c r="AI14" s="62">
        <v>2021.6902059999998</v>
      </c>
      <c r="AJ14" s="62"/>
      <c r="AK14" s="62">
        <v>2072.0681</v>
      </c>
      <c r="AL14" s="29"/>
      <c r="AM14" s="34">
        <f>AK14/AI14*100-100</f>
        <v>2.4918701119730429</v>
      </c>
      <c r="AN14" s="62"/>
      <c r="AO14" s="34">
        <f>AK14/AI25*100-100</f>
        <v>-7.8296121738693643</v>
      </c>
      <c r="AP14" s="29"/>
      <c r="AQ14" s="61" t="s">
        <v>521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8949.4404009999998</v>
      </c>
      <c r="D15" s="62"/>
      <c r="E15" s="62">
        <f t="shared" ref="E15:E25" si="1">M15+U15</f>
        <v>9309.8832610000027</v>
      </c>
      <c r="F15" s="29"/>
      <c r="G15" s="34">
        <f t="shared" ref="G15:G25" si="2">E15/C15*100-100</f>
        <v>4.0275463475875739</v>
      </c>
      <c r="H15" s="62"/>
      <c r="I15" s="34">
        <f t="shared" ref="I15:I25" si="3">E15/E14*100-100</f>
        <v>5.9980646528212418</v>
      </c>
      <c r="J15" s="29"/>
      <c r="K15" s="62">
        <v>6929.883057</v>
      </c>
      <c r="L15" s="62"/>
      <c r="M15" s="62">
        <v>7063.298283000001</v>
      </c>
      <c r="N15" s="29"/>
      <c r="O15" s="34">
        <f t="shared" ref="O15:O25" si="4">M15/K15*100-100</f>
        <v>1.9252161241773962</v>
      </c>
      <c r="P15" s="62"/>
      <c r="Q15" s="34">
        <f t="shared" ref="Q15:Q25" si="5">M15/M14*100-100</f>
        <v>3.7288211241021259</v>
      </c>
      <c r="R15" s="29"/>
      <c r="S15" s="62">
        <v>2019.5573440000001</v>
      </c>
      <c r="T15" s="62"/>
      <c r="U15" s="62">
        <v>2246.5849780000012</v>
      </c>
      <c r="V15" s="29"/>
      <c r="W15" s="34">
        <f t="shared" ref="W15:W25" si="6">U15/S15*100-100</f>
        <v>11.241455196827573</v>
      </c>
      <c r="X15" s="62"/>
      <c r="Y15" s="34">
        <f t="shared" ref="Y15:Y25" si="7">U15/U14*100-100</f>
        <v>13.827173122109613</v>
      </c>
      <c r="Z15" s="29"/>
      <c r="AA15" s="62">
        <v>6833.3887750000004</v>
      </c>
      <c r="AB15" s="62"/>
      <c r="AC15" s="62">
        <v>6946.2183900000009</v>
      </c>
      <c r="AD15" s="29"/>
      <c r="AE15" s="34">
        <f t="shared" ref="AE15:AE25" si="8">AC15/AA15*100-100</f>
        <v>1.6511517010826111</v>
      </c>
      <c r="AF15" s="62"/>
      <c r="AG15" s="34">
        <f t="shared" ref="AG15:AG25" si="9">AC15/AC14*100-100</f>
        <v>3.5049524217043171</v>
      </c>
      <c r="AH15" s="29"/>
      <c r="AI15" s="62">
        <v>2116.0516259999999</v>
      </c>
      <c r="AJ15" s="62"/>
      <c r="AK15" s="62">
        <v>2363.6648710000013</v>
      </c>
      <c r="AL15" s="29"/>
      <c r="AM15" s="34">
        <f t="shared" ref="AM15:AM25" si="10">AK15/AI15*100-100</f>
        <v>11.701663700335516</v>
      </c>
      <c r="AN15" s="62"/>
      <c r="AO15" s="34">
        <f t="shared" ref="AO15:AO25" si="11">AK15/AK14*100-100</f>
        <v>14.072740707701698</v>
      </c>
      <c r="AP15" s="29"/>
      <c r="AQ15" s="61" t="s">
        <v>522</v>
      </c>
    </row>
    <row r="16" spans="1:46" ht="13.5" customHeight="1" x14ac:dyDescent="0.3">
      <c r="A16" s="61" t="s">
        <v>328</v>
      </c>
      <c r="B16" s="29"/>
      <c r="C16" s="62">
        <f t="shared" si="0"/>
        <v>8471.9994889999998</v>
      </c>
      <c r="D16" s="62"/>
      <c r="E16" s="62">
        <f t="shared" si="1"/>
        <v>9289.2476010000028</v>
      </c>
      <c r="F16" s="29"/>
      <c r="G16" s="34">
        <f t="shared" si="2"/>
        <v>9.6464608273538488</v>
      </c>
      <c r="H16" s="62"/>
      <c r="I16" s="34">
        <f t="shared" si="3"/>
        <v>-0.22165326268316221</v>
      </c>
      <c r="J16" s="29"/>
      <c r="K16" s="62">
        <v>6595.5570630000011</v>
      </c>
      <c r="L16" s="62"/>
      <c r="M16" s="62">
        <v>7274.5191770000019</v>
      </c>
      <c r="N16" s="29"/>
      <c r="O16" s="34">
        <f t="shared" si="4"/>
        <v>10.294234550844351</v>
      </c>
      <c r="P16" s="62"/>
      <c r="Q16" s="34">
        <f t="shared" si="5"/>
        <v>2.9904003135244608</v>
      </c>
      <c r="R16" s="29"/>
      <c r="S16" s="62">
        <v>1876.4424259999994</v>
      </c>
      <c r="T16" s="62"/>
      <c r="U16" s="62">
        <v>2014.7284240000001</v>
      </c>
      <c r="V16" s="29"/>
      <c r="W16" s="34">
        <f t="shared" si="6"/>
        <v>7.3695838510102334</v>
      </c>
      <c r="X16" s="62"/>
      <c r="Y16" s="34">
        <f t="shared" si="7"/>
        <v>-10.320399907881921</v>
      </c>
      <c r="Z16" s="29"/>
      <c r="AA16" s="62">
        <v>6472.5348640000011</v>
      </c>
      <c r="AB16" s="62"/>
      <c r="AC16" s="62">
        <v>7156.3858550000023</v>
      </c>
      <c r="AD16" s="29"/>
      <c r="AE16" s="34">
        <f t="shared" si="8"/>
        <v>10.565427693615902</v>
      </c>
      <c r="AF16" s="62"/>
      <c r="AG16" s="34">
        <f t="shared" si="9"/>
        <v>3.0256386021862767</v>
      </c>
      <c r="AH16" s="29"/>
      <c r="AI16" s="62">
        <v>1999.4646249999992</v>
      </c>
      <c r="AJ16" s="62"/>
      <c r="AK16" s="62">
        <v>2132.8617460000005</v>
      </c>
      <c r="AL16" s="29"/>
      <c r="AM16" s="34">
        <f t="shared" si="10"/>
        <v>6.6716419651586136</v>
      </c>
      <c r="AN16" s="62"/>
      <c r="AO16" s="34">
        <f t="shared" si="11"/>
        <v>-9.7646298268313529</v>
      </c>
      <c r="AP16" s="29"/>
      <c r="AQ16" s="61" t="s">
        <v>523</v>
      </c>
    </row>
    <row r="17" spans="1:43" ht="13.5" customHeight="1" x14ac:dyDescent="0.3">
      <c r="A17" s="61" t="s">
        <v>329</v>
      </c>
      <c r="B17" s="29"/>
      <c r="C17" s="62">
        <f t="shared" si="0"/>
        <v>9221.9901869999994</v>
      </c>
      <c r="D17" s="62"/>
      <c r="E17" s="62">
        <f t="shared" si="1"/>
        <v>9439.7483710000015</v>
      </c>
      <c r="F17" s="29"/>
      <c r="G17" s="34">
        <f t="shared" si="2"/>
        <v>2.3612927316597023</v>
      </c>
      <c r="H17" s="62"/>
      <c r="I17" s="34">
        <f t="shared" si="3"/>
        <v>1.620161034181038</v>
      </c>
      <c r="J17" s="29"/>
      <c r="K17" s="62">
        <v>6629.0486840000003</v>
      </c>
      <c r="L17" s="62"/>
      <c r="M17" s="62">
        <v>7272.288961000002</v>
      </c>
      <c r="N17" s="29"/>
      <c r="O17" s="34">
        <f t="shared" si="4"/>
        <v>9.7033572638037526</v>
      </c>
      <c r="P17" s="62"/>
      <c r="Q17" s="34">
        <f t="shared" si="5"/>
        <v>-3.0657916292966547E-2</v>
      </c>
      <c r="R17" s="29"/>
      <c r="S17" s="62">
        <v>2592.9415029999991</v>
      </c>
      <c r="T17" s="62"/>
      <c r="U17" s="62">
        <v>2167.4594099999999</v>
      </c>
      <c r="V17" s="29"/>
      <c r="W17" s="34">
        <f t="shared" si="6"/>
        <v>-16.409243806993786</v>
      </c>
      <c r="X17" s="62"/>
      <c r="Y17" s="34">
        <f t="shared" si="7"/>
        <v>7.5807232468965111</v>
      </c>
      <c r="Z17" s="29"/>
      <c r="AA17" s="62">
        <v>6533.0396309999996</v>
      </c>
      <c r="AB17" s="62"/>
      <c r="AC17" s="62">
        <v>7174.7565750000022</v>
      </c>
      <c r="AD17" s="29"/>
      <c r="AE17" s="34">
        <f t="shared" si="8"/>
        <v>9.822639693703735</v>
      </c>
      <c r="AF17" s="62"/>
      <c r="AG17" s="34">
        <f t="shared" si="9"/>
        <v>0.25670387779838677</v>
      </c>
      <c r="AH17" s="29"/>
      <c r="AI17" s="62">
        <v>2688.9505559999989</v>
      </c>
      <c r="AJ17" s="62"/>
      <c r="AK17" s="62">
        <v>2264.9917959999998</v>
      </c>
      <c r="AL17" s="29"/>
      <c r="AM17" s="34">
        <f t="shared" si="10"/>
        <v>-15.766699728040635</v>
      </c>
      <c r="AN17" s="62"/>
      <c r="AO17" s="34">
        <f t="shared" si="11"/>
        <v>6.1949655315351748</v>
      </c>
      <c r="AP17" s="29"/>
      <c r="AQ17" s="61" t="s">
        <v>524</v>
      </c>
    </row>
    <row r="18" spans="1:43" ht="13.5" customHeight="1" x14ac:dyDescent="0.3">
      <c r="A18" s="61" t="s">
        <v>330</v>
      </c>
      <c r="B18" s="29"/>
      <c r="C18" s="62">
        <f t="shared" si="0"/>
        <v>9046.5350209999979</v>
      </c>
      <c r="D18" s="62"/>
      <c r="E18" s="62">
        <f t="shared" si="1"/>
        <v>10289.530817999999</v>
      </c>
      <c r="F18" s="29"/>
      <c r="G18" s="34">
        <f t="shared" si="2"/>
        <v>13.740020837973859</v>
      </c>
      <c r="H18" s="62"/>
      <c r="I18" s="34">
        <f t="shared" si="3"/>
        <v>9.0021726597143896</v>
      </c>
      <c r="J18" s="29"/>
      <c r="K18" s="62">
        <v>6671.4553629999982</v>
      </c>
      <c r="L18" s="62"/>
      <c r="M18" s="62">
        <v>7995.5554979999988</v>
      </c>
      <c r="N18" s="29"/>
      <c r="O18" s="34">
        <f t="shared" si="4"/>
        <v>19.847245660122098</v>
      </c>
      <c r="P18" s="62"/>
      <c r="Q18" s="34">
        <f t="shared" si="5"/>
        <v>9.9455142786369919</v>
      </c>
      <c r="R18" s="29"/>
      <c r="S18" s="62">
        <v>2375.0796579999992</v>
      </c>
      <c r="T18" s="62"/>
      <c r="U18" s="62">
        <v>2293.9753200000005</v>
      </c>
      <c r="V18" s="29"/>
      <c r="W18" s="34">
        <f t="shared" si="6"/>
        <v>-3.4148049614594669</v>
      </c>
      <c r="X18" s="62"/>
      <c r="Y18" s="34">
        <f t="shared" si="7"/>
        <v>5.8370601735974645</v>
      </c>
      <c r="Z18" s="29"/>
      <c r="AA18" s="62">
        <v>6552.0103389999977</v>
      </c>
      <c r="AB18" s="62"/>
      <c r="AC18" s="62">
        <v>7914.8331639999988</v>
      </c>
      <c r="AD18" s="29"/>
      <c r="AE18" s="34">
        <f t="shared" si="8"/>
        <v>20.800071344331883</v>
      </c>
      <c r="AF18" s="62"/>
      <c r="AG18" s="34">
        <f t="shared" si="9"/>
        <v>10.315006248138772</v>
      </c>
      <c r="AH18" s="29"/>
      <c r="AI18" s="62">
        <v>2494.5246819999988</v>
      </c>
      <c r="AJ18" s="62"/>
      <c r="AK18" s="62">
        <v>2374.6976540000005</v>
      </c>
      <c r="AL18" s="29"/>
      <c r="AM18" s="34">
        <f t="shared" si="10"/>
        <v>-4.8036016185627091</v>
      </c>
      <c r="AN18" s="62"/>
      <c r="AO18" s="34">
        <f t="shared" si="11"/>
        <v>4.8435432831916785</v>
      </c>
      <c r="AP18" s="29"/>
      <c r="AQ18" s="61" t="s">
        <v>525</v>
      </c>
    </row>
    <row r="19" spans="1:43" ht="13.5" customHeight="1" x14ac:dyDescent="0.3">
      <c r="A19" s="61" t="s">
        <v>331</v>
      </c>
      <c r="B19" s="29"/>
      <c r="C19" s="62">
        <f t="shared" si="0"/>
        <v>8562.9508029999997</v>
      </c>
      <c r="D19" s="62"/>
      <c r="E19" s="62">
        <f t="shared" si="1"/>
        <v>8952.6726409999992</v>
      </c>
      <c r="F19" s="29"/>
      <c r="G19" s="34">
        <f t="shared" si="2"/>
        <v>4.551256301314524</v>
      </c>
      <c r="H19" s="62"/>
      <c r="I19" s="34">
        <f t="shared" si="3"/>
        <v>-12.992411419394998</v>
      </c>
      <c r="J19" s="29"/>
      <c r="K19" s="62">
        <v>6611.1997989999991</v>
      </c>
      <c r="L19" s="62"/>
      <c r="M19" s="62">
        <v>6815.6875979999986</v>
      </c>
      <c r="N19" s="29"/>
      <c r="O19" s="34">
        <f t="shared" si="4"/>
        <v>3.0930512647784525</v>
      </c>
      <c r="P19" s="62"/>
      <c r="Q19" s="34">
        <f t="shared" si="5"/>
        <v>-14.756546937797268</v>
      </c>
      <c r="R19" s="29"/>
      <c r="S19" s="62">
        <v>1951.7510040000009</v>
      </c>
      <c r="T19" s="62"/>
      <c r="U19" s="62">
        <v>2136.9850430000001</v>
      </c>
      <c r="V19" s="29"/>
      <c r="W19" s="34">
        <f t="shared" si="6"/>
        <v>9.4906593423224876</v>
      </c>
      <c r="X19" s="62"/>
      <c r="Y19" s="34">
        <f t="shared" si="7"/>
        <v>-6.8435904968672645</v>
      </c>
      <c r="Z19" s="29"/>
      <c r="AA19" s="62">
        <v>6530.3077899999989</v>
      </c>
      <c r="AB19" s="62"/>
      <c r="AC19" s="62">
        <v>6732.6514869999992</v>
      </c>
      <c r="AD19" s="29"/>
      <c r="AE19" s="34">
        <f t="shared" si="8"/>
        <v>3.0985323128237923</v>
      </c>
      <c r="AF19" s="62"/>
      <c r="AG19" s="34">
        <f t="shared" si="9"/>
        <v>-14.936280430736815</v>
      </c>
      <c r="AH19" s="29"/>
      <c r="AI19" s="62">
        <v>2032.643013000001</v>
      </c>
      <c r="AJ19" s="62"/>
      <c r="AK19" s="62">
        <v>2220.021154</v>
      </c>
      <c r="AL19" s="29"/>
      <c r="AM19" s="34">
        <f t="shared" si="10"/>
        <v>9.2184480895858485</v>
      </c>
      <c r="AN19" s="62"/>
      <c r="AO19" s="34">
        <f t="shared" si="11"/>
        <v>-6.5135239317501998</v>
      </c>
      <c r="AP19" s="29"/>
      <c r="AQ19" s="61" t="s">
        <v>526</v>
      </c>
    </row>
    <row r="20" spans="1:43" ht="13.5" customHeight="1" x14ac:dyDescent="0.3">
      <c r="A20" s="61" t="s">
        <v>332</v>
      </c>
      <c r="B20" s="29"/>
      <c r="C20" s="62">
        <f t="shared" si="0"/>
        <v>10002.205205000002</v>
      </c>
      <c r="D20" s="62"/>
      <c r="E20" s="62">
        <f t="shared" si="1"/>
        <v>10366.052575000002</v>
      </c>
      <c r="F20" s="29"/>
      <c r="G20" s="34">
        <f t="shared" si="2"/>
        <v>3.6376715188578146</v>
      </c>
      <c r="H20" s="62"/>
      <c r="I20" s="34">
        <f t="shared" si="3"/>
        <v>15.78724019827591</v>
      </c>
      <c r="J20" s="29"/>
      <c r="K20" s="62">
        <v>7143.0647999999992</v>
      </c>
      <c r="L20" s="62"/>
      <c r="M20" s="62">
        <v>8002.8694929999992</v>
      </c>
      <c r="N20" s="29"/>
      <c r="O20" s="34">
        <f t="shared" si="4"/>
        <v>12.036915764784894</v>
      </c>
      <c r="P20" s="62"/>
      <c r="Q20" s="34">
        <f t="shared" si="5"/>
        <v>17.418373097798209</v>
      </c>
      <c r="R20" s="29"/>
      <c r="S20" s="62">
        <v>2859.1404050000019</v>
      </c>
      <c r="T20" s="62"/>
      <c r="U20" s="62">
        <v>2363.1830820000014</v>
      </c>
      <c r="V20" s="29"/>
      <c r="W20" s="34">
        <f t="shared" si="6"/>
        <v>-17.346378727420358</v>
      </c>
      <c r="X20" s="62"/>
      <c r="Y20" s="34">
        <f t="shared" si="7"/>
        <v>10.584914468210485</v>
      </c>
      <c r="Z20" s="29"/>
      <c r="AA20" s="62">
        <v>7030.907713999999</v>
      </c>
      <c r="AB20" s="62"/>
      <c r="AC20" s="62">
        <v>7891.5161119999993</v>
      </c>
      <c r="AD20" s="29"/>
      <c r="AE20" s="34">
        <f t="shared" si="8"/>
        <v>12.240359751648427</v>
      </c>
      <c r="AF20" s="62"/>
      <c r="AG20" s="34">
        <f t="shared" si="9"/>
        <v>17.212603789719978</v>
      </c>
      <c r="AH20" s="29"/>
      <c r="AI20" s="62">
        <v>2971.2974910000021</v>
      </c>
      <c r="AJ20" s="62"/>
      <c r="AK20" s="62">
        <v>2474.5364630000013</v>
      </c>
      <c r="AL20" s="29"/>
      <c r="AM20" s="34">
        <f t="shared" si="10"/>
        <v>-16.718656731770537</v>
      </c>
      <c r="AN20" s="62"/>
      <c r="AO20" s="34">
        <f t="shared" si="11"/>
        <v>11.464544314878239</v>
      </c>
      <c r="AP20" s="29"/>
      <c r="AQ20" s="61" t="s">
        <v>527</v>
      </c>
    </row>
    <row r="21" spans="1:43" ht="13.5" customHeight="1" x14ac:dyDescent="0.3">
      <c r="A21" s="61" t="s">
        <v>333</v>
      </c>
      <c r="B21" s="29"/>
      <c r="C21" s="62">
        <f t="shared" si="0"/>
        <v>7834.7487010000004</v>
      </c>
      <c r="D21" s="62"/>
      <c r="E21" s="62">
        <f t="shared" si="1"/>
        <v>8110.4612139999999</v>
      </c>
      <c r="F21" s="29"/>
      <c r="G21" s="34">
        <f t="shared" si="2"/>
        <v>3.5190983593999476</v>
      </c>
      <c r="H21" s="62"/>
      <c r="I21" s="34">
        <f t="shared" si="3"/>
        <v>-21.759404987389814</v>
      </c>
      <c r="J21" s="29"/>
      <c r="K21" s="62">
        <v>5714.5734810000004</v>
      </c>
      <c r="L21" s="62"/>
      <c r="M21" s="62">
        <v>6220.1240680000001</v>
      </c>
      <c r="N21" s="29"/>
      <c r="O21" s="34">
        <f t="shared" si="4"/>
        <v>8.846689760502187</v>
      </c>
      <c r="P21" s="62"/>
      <c r="Q21" s="34">
        <f t="shared" si="5"/>
        <v>-22.27632759173872</v>
      </c>
      <c r="R21" s="29"/>
      <c r="S21" s="62">
        <v>2120.1752200000001</v>
      </c>
      <c r="T21" s="62"/>
      <c r="U21" s="62">
        <v>1890.3371459999998</v>
      </c>
      <c r="V21" s="29"/>
      <c r="W21" s="34">
        <f t="shared" si="6"/>
        <v>-10.840522605485418</v>
      </c>
      <c r="X21" s="62"/>
      <c r="Y21" s="34">
        <f t="shared" si="7"/>
        <v>-20.008857527865516</v>
      </c>
      <c r="Z21" s="29"/>
      <c r="AA21" s="62">
        <v>5615.1968720000004</v>
      </c>
      <c r="AB21" s="62"/>
      <c r="AC21" s="62">
        <v>6125.4726469999996</v>
      </c>
      <c r="AD21" s="29"/>
      <c r="AE21" s="34">
        <f t="shared" si="8"/>
        <v>9.0874066685795611</v>
      </c>
      <c r="AF21" s="62"/>
      <c r="AG21" s="34">
        <f t="shared" si="9"/>
        <v>-22.37901361329692</v>
      </c>
      <c r="AH21" s="29"/>
      <c r="AI21" s="62">
        <v>2219.551829</v>
      </c>
      <c r="AJ21" s="62"/>
      <c r="AK21" s="62">
        <v>1984.9885669999994</v>
      </c>
      <c r="AL21" s="29"/>
      <c r="AM21" s="34">
        <f t="shared" si="10"/>
        <v>-10.568046167486031</v>
      </c>
      <c r="AN21" s="62"/>
      <c r="AO21" s="34">
        <f t="shared" si="11"/>
        <v>-19.783418160122764</v>
      </c>
      <c r="AP21" s="29"/>
      <c r="AQ21" s="61" t="s">
        <v>528</v>
      </c>
    </row>
    <row r="22" spans="1:43" ht="13.5" customHeight="1" x14ac:dyDescent="0.3">
      <c r="A22" s="61" t="s">
        <v>334</v>
      </c>
      <c r="B22" s="29"/>
      <c r="C22" s="62">
        <f t="shared" si="0"/>
        <v>8980.7692100000022</v>
      </c>
      <c r="D22" s="62"/>
      <c r="E22" s="62">
        <f t="shared" si="1"/>
        <v>9897.7661449999996</v>
      </c>
      <c r="F22" s="29"/>
      <c r="G22" s="34">
        <f t="shared" si="2"/>
        <v>10.210672533249493</v>
      </c>
      <c r="H22" s="62"/>
      <c r="I22" s="34">
        <f t="shared" si="3"/>
        <v>22.037031974393955</v>
      </c>
      <c r="J22" s="29"/>
      <c r="K22" s="62">
        <v>7043.815958000001</v>
      </c>
      <c r="L22" s="62"/>
      <c r="M22" s="62">
        <v>7442.1372329999995</v>
      </c>
      <c r="N22" s="29"/>
      <c r="O22" s="34">
        <f t="shared" si="4"/>
        <v>5.6549074730949798</v>
      </c>
      <c r="P22" s="62"/>
      <c r="Q22" s="34">
        <f t="shared" si="5"/>
        <v>19.646122032947204</v>
      </c>
      <c r="R22" s="29"/>
      <c r="S22" s="62">
        <v>1936.9532520000002</v>
      </c>
      <c r="T22" s="62"/>
      <c r="U22" s="62">
        <v>2455.6289120000001</v>
      </c>
      <c r="V22" s="29"/>
      <c r="W22" s="34">
        <f t="shared" si="6"/>
        <v>26.777913171855943</v>
      </c>
      <c r="X22" s="62"/>
      <c r="Y22" s="34">
        <f t="shared" si="7"/>
        <v>29.904282799297022</v>
      </c>
      <c r="Z22" s="29"/>
      <c r="AA22" s="62">
        <v>6973.6648510000014</v>
      </c>
      <c r="AB22" s="62"/>
      <c r="AC22" s="62">
        <v>7346.2991839999986</v>
      </c>
      <c r="AD22" s="29"/>
      <c r="AE22" s="34">
        <f t="shared" si="8"/>
        <v>5.3434505523528628</v>
      </c>
      <c r="AF22" s="62"/>
      <c r="AG22" s="34">
        <f t="shared" si="9"/>
        <v>19.930323868116659</v>
      </c>
      <c r="AH22" s="29"/>
      <c r="AI22" s="62">
        <v>2007.1043590000002</v>
      </c>
      <c r="AJ22" s="62"/>
      <c r="AK22" s="62">
        <v>2551.4669610000001</v>
      </c>
      <c r="AL22" s="29"/>
      <c r="AM22" s="34">
        <f t="shared" si="10"/>
        <v>27.121788638395358</v>
      </c>
      <c r="AN22" s="62"/>
      <c r="AO22" s="34">
        <f t="shared" si="11"/>
        <v>28.53811872862039</v>
      </c>
      <c r="AP22" s="29"/>
      <c r="AQ22" s="61" t="s">
        <v>529</v>
      </c>
    </row>
    <row r="23" spans="1:43" ht="13.5" customHeight="1" x14ac:dyDescent="0.3">
      <c r="A23" s="61" t="s">
        <v>335</v>
      </c>
      <c r="B23" s="29"/>
      <c r="C23" s="62">
        <f t="shared" si="0"/>
        <v>9973.048906</v>
      </c>
      <c r="D23" s="62"/>
      <c r="E23" s="62">
        <f t="shared" si="1"/>
        <v>9686.7248419999996</v>
      </c>
      <c r="F23" s="29"/>
      <c r="G23" s="34">
        <f t="shared" si="2"/>
        <v>-2.8709782404430086</v>
      </c>
      <c r="H23" s="62"/>
      <c r="I23" s="34">
        <f t="shared" si="3"/>
        <v>-2.1322114496169462</v>
      </c>
      <c r="J23" s="29"/>
      <c r="K23" s="62">
        <v>7431.1538699999992</v>
      </c>
      <c r="L23" s="62"/>
      <c r="M23" s="62">
        <v>7641.315474</v>
      </c>
      <c r="N23" s="29"/>
      <c r="O23" s="34">
        <f t="shared" si="4"/>
        <v>2.8281153596944648</v>
      </c>
      <c r="P23" s="62"/>
      <c r="Q23" s="34">
        <f t="shared" si="5"/>
        <v>2.6763580778489597</v>
      </c>
      <c r="R23" s="29"/>
      <c r="S23" s="62">
        <v>2541.8950359999999</v>
      </c>
      <c r="T23" s="62"/>
      <c r="U23" s="62">
        <v>2045.4093679999999</v>
      </c>
      <c r="V23" s="29"/>
      <c r="W23" s="34">
        <f t="shared" si="6"/>
        <v>-19.532107383209834</v>
      </c>
      <c r="X23" s="62"/>
      <c r="Y23" s="34">
        <f t="shared" si="7"/>
        <v>-16.705274237298937</v>
      </c>
      <c r="Z23" s="29"/>
      <c r="AA23" s="62">
        <v>7316.9517099999994</v>
      </c>
      <c r="AB23" s="62"/>
      <c r="AC23" s="62">
        <v>7539.2169809999996</v>
      </c>
      <c r="AD23" s="29"/>
      <c r="AE23" s="34">
        <f t="shared" si="8"/>
        <v>3.0376757946377211</v>
      </c>
      <c r="AF23" s="62"/>
      <c r="AG23" s="34">
        <f t="shared" si="9"/>
        <v>2.6260541827668646</v>
      </c>
      <c r="AH23" s="29"/>
      <c r="AI23" s="62">
        <v>2656.0971960000002</v>
      </c>
      <c r="AJ23" s="62"/>
      <c r="AK23" s="62">
        <v>2147.507861</v>
      </c>
      <c r="AL23" s="29"/>
      <c r="AM23" s="34">
        <f t="shared" si="10"/>
        <v>-19.147994123329511</v>
      </c>
      <c r="AN23" s="62"/>
      <c r="AO23" s="34">
        <f t="shared" si="11"/>
        <v>-15.832425274347898</v>
      </c>
      <c r="AP23" s="29"/>
      <c r="AQ23" s="61" t="s">
        <v>530</v>
      </c>
    </row>
    <row r="24" spans="1:43" ht="13.5" customHeight="1" x14ac:dyDescent="0.3">
      <c r="A24" s="61" t="s">
        <v>336</v>
      </c>
      <c r="B24" s="29"/>
      <c r="C24" s="62">
        <f t="shared" si="0"/>
        <v>9401.9095859999998</v>
      </c>
      <c r="D24" s="62"/>
      <c r="E24" s="62">
        <f t="shared" si="1"/>
        <v>8659.466500999999</v>
      </c>
      <c r="F24" s="29"/>
      <c r="G24" s="34">
        <f t="shared" si="2"/>
        <v>-7.8967264916644382</v>
      </c>
      <c r="H24" s="62"/>
      <c r="I24" s="34">
        <f t="shared" si="3"/>
        <v>-10.604805625798136</v>
      </c>
      <c r="J24" s="29"/>
      <c r="K24" s="62">
        <v>7592.7717459999994</v>
      </c>
      <c r="L24" s="62"/>
      <c r="M24" s="62">
        <v>7014.716281</v>
      </c>
      <c r="N24" s="29"/>
      <c r="O24" s="34">
        <f t="shared" si="4"/>
        <v>-7.6132338010098835</v>
      </c>
      <c r="P24" s="62"/>
      <c r="Q24" s="34">
        <f t="shared" si="5"/>
        <v>-8.2001481961062694</v>
      </c>
      <c r="R24" s="29"/>
      <c r="S24" s="62">
        <v>1809.137840000001</v>
      </c>
      <c r="T24" s="62"/>
      <c r="U24" s="62">
        <v>1644.7502199999985</v>
      </c>
      <c r="V24" s="29"/>
      <c r="W24" s="34">
        <f t="shared" si="6"/>
        <v>-9.0865171445422988</v>
      </c>
      <c r="X24" s="62"/>
      <c r="Y24" s="34">
        <f t="shared" si="7"/>
        <v>-19.588213208965882</v>
      </c>
      <c r="Z24" s="29"/>
      <c r="AA24" s="62">
        <v>7490.1457449999989</v>
      </c>
      <c r="AB24" s="62"/>
      <c r="AC24" s="62">
        <v>6915.893</v>
      </c>
      <c r="AD24" s="29"/>
      <c r="AE24" s="34">
        <f t="shared" si="8"/>
        <v>-7.6667766496177734</v>
      </c>
      <c r="AF24" s="62"/>
      <c r="AG24" s="34">
        <f t="shared" si="9"/>
        <v>-8.2677548951154023</v>
      </c>
      <c r="AH24" s="29"/>
      <c r="AI24" s="62">
        <v>1911.7638410000006</v>
      </c>
      <c r="AJ24" s="62"/>
      <c r="AK24" s="62">
        <v>1743.5735009999987</v>
      </c>
      <c r="AL24" s="29"/>
      <c r="AM24" s="34">
        <f t="shared" si="10"/>
        <v>-8.7976525339042553</v>
      </c>
      <c r="AN24" s="62"/>
      <c r="AO24" s="34">
        <f t="shared" si="11"/>
        <v>-18.809447328956779</v>
      </c>
      <c r="AP24" s="29"/>
      <c r="AQ24" s="61" t="s">
        <v>531</v>
      </c>
    </row>
    <row r="25" spans="1:43" ht="13.5" customHeight="1" x14ac:dyDescent="0.3">
      <c r="A25" s="61" t="s">
        <v>337</v>
      </c>
      <c r="B25" s="29"/>
      <c r="C25" s="62">
        <f t="shared" si="0"/>
        <v>8706.8492220000007</v>
      </c>
      <c r="D25" s="62"/>
      <c r="E25" s="62"/>
      <c r="F25" s="29"/>
      <c r="G25" s="34"/>
      <c r="H25" s="62"/>
      <c r="I25" s="34"/>
      <c r="J25" s="29"/>
      <c r="K25" s="62">
        <v>6579.1667870000001</v>
      </c>
      <c r="L25" s="62"/>
      <c r="M25" s="62"/>
      <c r="N25" s="29"/>
      <c r="O25" s="34"/>
      <c r="P25" s="62"/>
      <c r="Q25" s="34"/>
      <c r="R25" s="29"/>
      <c r="S25" s="62">
        <v>2127.6824350000006</v>
      </c>
      <c r="T25" s="62"/>
      <c r="U25" s="62"/>
      <c r="V25" s="29"/>
      <c r="W25" s="34"/>
      <c r="X25" s="62"/>
      <c r="Y25" s="34"/>
      <c r="Z25" s="29"/>
      <c r="AA25" s="62">
        <v>6458.7648330000002</v>
      </c>
      <c r="AB25" s="62"/>
      <c r="AC25" s="62"/>
      <c r="AD25" s="29"/>
      <c r="AE25" s="34"/>
      <c r="AF25" s="62"/>
      <c r="AG25" s="34"/>
      <c r="AH25" s="29"/>
      <c r="AI25" s="62">
        <v>2248.0843890000006</v>
      </c>
      <c r="AJ25" s="62"/>
      <c r="AK25" s="62"/>
      <c r="AL25" s="29"/>
      <c r="AM25" s="34"/>
      <c r="AN25" s="62"/>
      <c r="AO25" s="34"/>
      <c r="AP25" s="29"/>
      <c r="AQ25" s="61" t="s">
        <v>532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4.4" thickTop="1" x14ac:dyDescent="0.3"/>
    <row r="38" spans="27:30" x14ac:dyDescent="0.3">
      <c r="AA38" s="65"/>
      <c r="AB38" s="65"/>
      <c r="AC38" s="65"/>
      <c r="AD38" s="65"/>
    </row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53"/>
  <sheetViews>
    <sheetView showGridLines="0" zoomScale="90" zoomScaleNormal="90" workbookViewId="0">
      <pane ySplit="8" topLeftCell="A36" activePane="bottomLeft" state="frozen"/>
      <selection activeCell="G9" sqref="G9:I9"/>
      <selection pane="bottomLeft" activeCell="A4" sqref="A4:A8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11.6640625" style="7" customWidth="1"/>
    <col min="22" max="22" width="0.5546875" style="7" customWidth="1"/>
    <col min="23" max="23" width="28.77734375" style="7" customWidth="1"/>
    <col min="24" max="24" width="0.5546875" style="7" customWidth="1"/>
    <col min="25" max="25" width="11.6640625" style="7" customWidth="1"/>
    <col min="26" max="26" width="0.5546875" style="7" customWidth="1"/>
    <col min="27" max="27" width="9.109375" style="7"/>
    <col min="28" max="28" width="4.6640625" style="7" customWidth="1"/>
    <col min="29" max="16384" width="9.109375" style="7"/>
  </cols>
  <sheetData>
    <row r="1" spans="1:32" ht="26.25" customHeight="1" x14ac:dyDescent="0.3">
      <c r="A1" s="199" t="s">
        <v>654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</row>
    <row r="2" spans="1:32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3">
      <c r="A4" s="194" t="s">
        <v>162</v>
      </c>
      <c r="B4" s="66"/>
      <c r="C4" s="194" t="s">
        <v>163</v>
      </c>
      <c r="D4" s="66"/>
      <c r="E4" s="194" t="s">
        <v>655</v>
      </c>
      <c r="F4" s="195"/>
      <c r="G4" s="195"/>
      <c r="H4" s="195"/>
      <c r="I4" s="195"/>
      <c r="J4" s="66"/>
      <c r="K4" s="194" t="s">
        <v>656</v>
      </c>
      <c r="L4" s="194"/>
      <c r="M4" s="194"/>
      <c r="N4" s="194"/>
      <c r="O4" s="194"/>
      <c r="P4" s="67"/>
      <c r="Q4" s="194" t="s">
        <v>711</v>
      </c>
      <c r="R4" s="194"/>
      <c r="S4" s="194"/>
      <c r="T4" s="194"/>
      <c r="U4" s="194"/>
      <c r="V4" s="67"/>
      <c r="W4" s="27" t="s">
        <v>657</v>
      </c>
      <c r="X4" s="66"/>
      <c r="Y4" s="194" t="s">
        <v>520</v>
      </c>
      <c r="Z4" s="66"/>
      <c r="AA4" s="194" t="s">
        <v>533</v>
      </c>
    </row>
    <row r="5" spans="1:32" ht="3" customHeight="1" x14ac:dyDescent="0.3">
      <c r="A5" s="194"/>
      <c r="B5" s="66"/>
      <c r="C5" s="194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4"/>
      <c r="Z5" s="66"/>
      <c r="AA5" s="194"/>
    </row>
    <row r="6" spans="1:32" ht="26.25" customHeight="1" x14ac:dyDescent="0.3">
      <c r="A6" s="194"/>
      <c r="B6" s="66"/>
      <c r="C6" s="194"/>
      <c r="D6" s="66"/>
      <c r="E6" s="194" t="s">
        <v>643</v>
      </c>
      <c r="F6" s="66"/>
      <c r="G6" s="194" t="s">
        <v>658</v>
      </c>
      <c r="H6" s="195"/>
      <c r="I6" s="195"/>
      <c r="J6" s="66"/>
      <c r="K6" s="194" t="s">
        <v>643</v>
      </c>
      <c r="L6" s="66"/>
      <c r="M6" s="194" t="s">
        <v>658</v>
      </c>
      <c r="N6" s="195"/>
      <c r="O6" s="195"/>
      <c r="P6" s="67"/>
      <c r="Q6" s="194" t="s">
        <v>643</v>
      </c>
      <c r="R6" s="66"/>
      <c r="S6" s="194" t="s">
        <v>658</v>
      </c>
      <c r="T6" s="195"/>
      <c r="U6" s="195"/>
      <c r="V6" s="67"/>
      <c r="W6" s="27" t="s">
        <v>659</v>
      </c>
      <c r="X6" s="66"/>
      <c r="Y6" s="194"/>
      <c r="Z6" s="66"/>
      <c r="AA6" s="194"/>
      <c r="AE6" s="28"/>
      <c r="AF6" s="28"/>
    </row>
    <row r="7" spans="1:32" ht="3" customHeight="1" x14ac:dyDescent="0.3">
      <c r="A7" s="194"/>
      <c r="B7" s="66"/>
      <c r="C7" s="194"/>
      <c r="D7" s="66"/>
      <c r="E7" s="194"/>
      <c r="F7" s="66"/>
      <c r="G7" s="66"/>
      <c r="H7" s="66"/>
      <c r="I7" s="66"/>
      <c r="J7" s="66"/>
      <c r="K7" s="194"/>
      <c r="L7" s="66"/>
      <c r="M7" s="66"/>
      <c r="N7" s="66"/>
      <c r="O7" s="66"/>
      <c r="P7" s="67"/>
      <c r="Q7" s="194"/>
      <c r="R7" s="66"/>
      <c r="S7" s="66"/>
      <c r="T7" s="66"/>
      <c r="U7" s="66"/>
      <c r="V7" s="67"/>
      <c r="W7" s="66"/>
      <c r="X7" s="66"/>
      <c r="Y7" s="194"/>
      <c r="Z7" s="66"/>
      <c r="AA7" s="194"/>
    </row>
    <row r="8" spans="1:32" ht="37.5" customHeight="1" x14ac:dyDescent="0.3">
      <c r="A8" s="194"/>
      <c r="B8" s="66"/>
      <c r="C8" s="194"/>
      <c r="D8" s="66"/>
      <c r="E8" s="194"/>
      <c r="F8" s="66"/>
      <c r="G8" s="27" t="s">
        <v>652</v>
      </c>
      <c r="H8" s="66"/>
      <c r="I8" s="27" t="s">
        <v>653</v>
      </c>
      <c r="J8" s="66"/>
      <c r="K8" s="194"/>
      <c r="L8" s="66"/>
      <c r="M8" s="27" t="s">
        <v>652</v>
      </c>
      <c r="N8" s="66"/>
      <c r="O8" s="27" t="s">
        <v>653</v>
      </c>
      <c r="P8" s="67"/>
      <c r="Q8" s="194"/>
      <c r="R8" s="66"/>
      <c r="S8" s="27" t="s">
        <v>652</v>
      </c>
      <c r="T8" s="66"/>
      <c r="U8" s="27" t="s">
        <v>653</v>
      </c>
      <c r="V8" s="67"/>
      <c r="W8" s="27" t="s">
        <v>652</v>
      </c>
      <c r="X8" s="66"/>
      <c r="Y8" s="194"/>
      <c r="Z8" s="66"/>
      <c r="AA8" s="194"/>
      <c r="AE8" s="28"/>
      <c r="AF8" s="28"/>
    </row>
    <row r="9" spans="1:32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3">
      <c r="A10" s="198">
        <v>2023</v>
      </c>
      <c r="B10" s="29"/>
      <c r="C10" s="69" t="s">
        <v>296</v>
      </c>
      <c r="D10" s="66"/>
      <c r="E10" s="71">
        <f>SUM(E11:E22)</f>
        <v>105148.40943499999</v>
      </c>
      <c r="F10" s="72"/>
      <c r="G10" s="73">
        <v>-4.0280111631669939</v>
      </c>
      <c r="H10" s="74"/>
      <c r="I10" s="75"/>
      <c r="J10" s="70"/>
      <c r="K10" s="71">
        <f>SUM(K11:K22)</f>
        <v>93003.718068999995</v>
      </c>
      <c r="L10" s="72"/>
      <c r="M10" s="73">
        <v>1.7163564331890342</v>
      </c>
      <c r="N10" s="74"/>
      <c r="O10" s="75"/>
      <c r="P10" s="76"/>
      <c r="Q10" s="71">
        <f>SUM(Q11:Q22)</f>
        <v>103065.69906</v>
      </c>
      <c r="R10" s="72"/>
      <c r="S10" s="73">
        <v>-4.8528691550019687</v>
      </c>
      <c r="T10" s="70"/>
      <c r="U10" s="75"/>
      <c r="V10" s="76"/>
      <c r="W10" s="75"/>
      <c r="X10" s="29"/>
      <c r="Y10" s="69" t="s">
        <v>296</v>
      </c>
      <c r="Z10" s="29"/>
      <c r="AA10" s="198">
        <v>2023</v>
      </c>
      <c r="AE10" s="197"/>
      <c r="AF10" s="197"/>
    </row>
    <row r="11" spans="1:32" ht="13.5" customHeight="1" x14ac:dyDescent="0.3">
      <c r="A11" s="198"/>
      <c r="B11" s="29"/>
      <c r="C11" s="61" t="s">
        <v>326</v>
      </c>
      <c r="D11" s="29"/>
      <c r="E11" s="62">
        <v>8432.4844810000031</v>
      </c>
      <c r="F11" s="62"/>
      <c r="G11" s="77">
        <v>10.964017679862323</v>
      </c>
      <c r="H11" s="78"/>
      <c r="I11" s="77">
        <v>-2.6667726777613154</v>
      </c>
      <c r="J11" s="29"/>
      <c r="K11" s="62">
        <v>7309.7701760000027</v>
      </c>
      <c r="L11" s="62"/>
      <c r="M11" s="77">
        <v>11.650215272484104</v>
      </c>
      <c r="N11" s="78"/>
      <c r="O11" s="77">
        <v>-3.2280570770846708</v>
      </c>
      <c r="P11" s="68"/>
      <c r="Q11" s="62">
        <v>8315.2110250000023</v>
      </c>
      <c r="R11" s="78">
        <v>8315.2110250000023</v>
      </c>
      <c r="S11" s="77">
        <v>10.384286335208088</v>
      </c>
      <c r="T11" s="78">
        <v>10.384286335208088</v>
      </c>
      <c r="U11" s="77">
        <v>-2.9981573640635872</v>
      </c>
      <c r="V11" s="68"/>
      <c r="W11" s="77">
        <v>12.877051953560056</v>
      </c>
      <c r="X11" s="78"/>
      <c r="Y11" s="61" t="s">
        <v>521</v>
      </c>
      <c r="Z11" s="29"/>
      <c r="AA11" s="198"/>
    </row>
    <row r="12" spans="1:32" ht="13.5" customHeight="1" x14ac:dyDescent="0.3">
      <c r="A12" s="198"/>
      <c r="B12" s="29"/>
      <c r="C12" s="61" t="s">
        <v>327</v>
      </c>
      <c r="D12" s="29"/>
      <c r="E12" s="62">
        <v>8753.1711209999994</v>
      </c>
      <c r="F12" s="62"/>
      <c r="G12" s="77">
        <v>6.622806534794961</v>
      </c>
      <c r="H12" s="78"/>
      <c r="I12" s="77">
        <f>E12/E11*100-100</f>
        <v>3.8029911673429666</v>
      </c>
      <c r="J12" s="29"/>
      <c r="K12" s="62">
        <v>7743.3153039999997</v>
      </c>
      <c r="L12" s="62"/>
      <c r="M12" s="77">
        <v>13.796099218011022</v>
      </c>
      <c r="N12" s="78"/>
      <c r="O12" s="77">
        <f>K12/K11*100-100</f>
        <v>5.9310363740770526</v>
      </c>
      <c r="P12" s="68"/>
      <c r="Q12" s="62">
        <v>8385.1434730000001</v>
      </c>
      <c r="R12" s="29"/>
      <c r="S12" s="77">
        <v>3.1579159244025732</v>
      </c>
      <c r="T12" s="29"/>
      <c r="U12" s="77">
        <v>0.84101831919529957</v>
      </c>
      <c r="V12" s="68"/>
      <c r="W12" s="77">
        <v>9.226594005932526</v>
      </c>
      <c r="X12" s="29"/>
      <c r="Y12" s="61" t="s">
        <v>522</v>
      </c>
      <c r="Z12" s="29"/>
      <c r="AA12" s="198"/>
    </row>
    <row r="13" spans="1:32" ht="13.5" customHeight="1" x14ac:dyDescent="0.3">
      <c r="A13" s="198"/>
      <c r="B13" s="29"/>
      <c r="C13" s="61" t="s">
        <v>328</v>
      </c>
      <c r="D13" s="29"/>
      <c r="E13" s="62">
        <v>9978.2568900000006</v>
      </c>
      <c r="F13" s="62"/>
      <c r="G13" s="77">
        <v>9.1294525341202046</v>
      </c>
      <c r="H13" s="78"/>
      <c r="I13" s="77">
        <f t="shared" ref="I13:I22" si="0">E13/E12*100-100</f>
        <v>13.995907906574118</v>
      </c>
      <c r="J13" s="29"/>
      <c r="K13" s="62">
        <v>8783.0393159999985</v>
      </c>
      <c r="L13" s="62"/>
      <c r="M13" s="77">
        <v>13.5850329418341</v>
      </c>
      <c r="N13" s="78"/>
      <c r="O13" s="77">
        <f t="shared" ref="O13:O22" si="1">K13/K12*100-100</f>
        <v>13.427375370636184</v>
      </c>
      <c r="P13" s="68"/>
      <c r="Q13" s="62">
        <v>9541.432573</v>
      </c>
      <c r="R13" s="29"/>
      <c r="S13" s="77">
        <v>5.5146809360701212</v>
      </c>
      <c r="T13" s="29"/>
      <c r="U13" s="77">
        <v>13.789735425794774</v>
      </c>
      <c r="V13" s="68"/>
      <c r="W13" s="77">
        <v>8.8634711748988906</v>
      </c>
      <c r="X13" s="29"/>
      <c r="Y13" s="61" t="s">
        <v>523</v>
      </c>
      <c r="Z13" s="29"/>
      <c r="AA13" s="198"/>
    </row>
    <row r="14" spans="1:32" ht="13.5" customHeight="1" x14ac:dyDescent="0.3">
      <c r="A14" s="198"/>
      <c r="B14" s="29"/>
      <c r="C14" s="61" t="s">
        <v>329</v>
      </c>
      <c r="D14" s="29"/>
      <c r="E14" s="62">
        <v>8105.3811400000013</v>
      </c>
      <c r="F14" s="62"/>
      <c r="G14" s="77">
        <v>-7.3148983565193788</v>
      </c>
      <c r="H14" s="78"/>
      <c r="I14" s="77">
        <f t="shared" si="0"/>
        <v>-18.769568378991693</v>
      </c>
      <c r="J14" s="29"/>
      <c r="K14" s="62">
        <v>7237.3418980000024</v>
      </c>
      <c r="L14" s="62"/>
      <c r="M14" s="77">
        <v>-5.0365814116432261E-2</v>
      </c>
      <c r="N14" s="78"/>
      <c r="O14" s="77">
        <f t="shared" si="1"/>
        <v>-17.59866217590772</v>
      </c>
      <c r="P14" s="68"/>
      <c r="Q14" s="62">
        <v>7990.2887220000011</v>
      </c>
      <c r="R14" s="29"/>
      <c r="S14" s="77">
        <v>-7.6777915446142799</v>
      </c>
      <c r="T14" s="29"/>
      <c r="U14" s="77">
        <v>-16.256928287575704</v>
      </c>
      <c r="V14" s="68"/>
      <c r="W14" s="77">
        <v>2.8306946501934931</v>
      </c>
      <c r="X14" s="29"/>
      <c r="Y14" s="61" t="s">
        <v>524</v>
      </c>
      <c r="Z14" s="29"/>
      <c r="AA14" s="198"/>
    </row>
    <row r="15" spans="1:32" ht="13.5" customHeight="1" x14ac:dyDescent="0.3">
      <c r="A15" s="198"/>
      <c r="B15" s="29"/>
      <c r="C15" s="61" t="s">
        <v>330</v>
      </c>
      <c r="D15" s="29"/>
      <c r="E15" s="62">
        <v>9405.0807829999976</v>
      </c>
      <c r="F15" s="62"/>
      <c r="G15" s="77">
        <v>-4.7358777193236676</v>
      </c>
      <c r="H15" s="78"/>
      <c r="I15" s="77">
        <f t="shared" si="0"/>
        <v>16.035021926186644</v>
      </c>
      <c r="J15" s="29"/>
      <c r="K15" s="62">
        <v>8395.1188179999972</v>
      </c>
      <c r="L15" s="62"/>
      <c r="M15" s="77">
        <v>3.2594498535753331</v>
      </c>
      <c r="N15" s="78"/>
      <c r="O15" s="77">
        <f t="shared" si="1"/>
        <v>15.997267177883899</v>
      </c>
      <c r="P15" s="68"/>
      <c r="Q15" s="62">
        <v>9300.3761179999983</v>
      </c>
      <c r="R15" s="29"/>
      <c r="S15" s="77">
        <v>-4.9442130555765686</v>
      </c>
      <c r="T15" s="29"/>
      <c r="U15" s="77">
        <v>16.395995709052144</v>
      </c>
      <c r="V15" s="68"/>
      <c r="W15" s="77">
        <v>-0.98157576099524135</v>
      </c>
      <c r="X15" s="29"/>
      <c r="Y15" s="61" t="s">
        <v>525</v>
      </c>
      <c r="Z15" s="29"/>
      <c r="AA15" s="198"/>
    </row>
    <row r="16" spans="1:32" ht="13.5" customHeight="1" x14ac:dyDescent="0.3">
      <c r="A16" s="198"/>
      <c r="B16" s="29"/>
      <c r="C16" s="61" t="s">
        <v>331</v>
      </c>
      <c r="D16" s="29"/>
      <c r="E16" s="62">
        <v>9100.9280890000009</v>
      </c>
      <c r="F16" s="62"/>
      <c r="G16" s="77">
        <v>-5.9765808871577235</v>
      </c>
      <c r="H16" s="78"/>
      <c r="I16" s="77">
        <f t="shared" si="0"/>
        <v>-3.2339189956747987</v>
      </c>
      <c r="J16" s="29"/>
      <c r="K16" s="62">
        <v>8046.5445950000012</v>
      </c>
      <c r="L16" s="62"/>
      <c r="M16" s="77">
        <v>4.5726174800953032</v>
      </c>
      <c r="N16" s="78"/>
      <c r="O16" s="77">
        <f t="shared" si="1"/>
        <v>-4.1521058910163049</v>
      </c>
      <c r="P16" s="68"/>
      <c r="Q16" s="62">
        <v>9016.2193840000018</v>
      </c>
      <c r="R16" s="29"/>
      <c r="S16" s="77">
        <v>-5.9699434026023397</v>
      </c>
      <c r="T16" s="29"/>
      <c r="U16" s="77">
        <v>-3.0553251867958124</v>
      </c>
      <c r="V16" s="68"/>
      <c r="W16" s="77">
        <v>-5.9573094741352293</v>
      </c>
      <c r="X16" s="29"/>
      <c r="Y16" s="61" t="s">
        <v>526</v>
      </c>
      <c r="Z16" s="29"/>
      <c r="AA16" s="198"/>
    </row>
    <row r="17" spans="1:27" ht="13.5" customHeight="1" x14ac:dyDescent="0.3">
      <c r="A17" s="198"/>
      <c r="B17" s="29"/>
      <c r="C17" s="61" t="s">
        <v>332</v>
      </c>
      <c r="D17" s="29"/>
      <c r="E17" s="62">
        <v>8658.1303160000007</v>
      </c>
      <c r="F17" s="62"/>
      <c r="G17" s="77">
        <v>-7.8049587469130728</v>
      </c>
      <c r="H17" s="78"/>
      <c r="I17" s="77">
        <f t="shared" si="0"/>
        <v>-4.8654133805891178</v>
      </c>
      <c r="J17" s="29"/>
      <c r="K17" s="62">
        <v>7810.7356120000004</v>
      </c>
      <c r="L17" s="62"/>
      <c r="M17" s="77">
        <v>0.72611603883289888</v>
      </c>
      <c r="N17" s="78"/>
      <c r="O17" s="77">
        <f t="shared" si="1"/>
        <v>-2.9305620594774098</v>
      </c>
      <c r="P17" s="68"/>
      <c r="Q17" s="62">
        <v>8580.0962610000006</v>
      </c>
      <c r="R17" s="29"/>
      <c r="S17" s="77">
        <v>-7.6988669399025014</v>
      </c>
      <c r="T17" s="29"/>
      <c r="U17" s="77">
        <v>-4.8370952882306284</v>
      </c>
      <c r="V17" s="68"/>
      <c r="W17" s="77">
        <v>-6.1466200325219518</v>
      </c>
      <c r="X17" s="29"/>
      <c r="Y17" s="61" t="s">
        <v>527</v>
      </c>
      <c r="Z17" s="29"/>
      <c r="AA17" s="198"/>
    </row>
    <row r="18" spans="1:27" ht="13.5" customHeight="1" x14ac:dyDescent="0.3">
      <c r="A18" s="198"/>
      <c r="B18" s="29"/>
      <c r="C18" s="61" t="s">
        <v>333</v>
      </c>
      <c r="D18" s="29"/>
      <c r="E18" s="62">
        <v>7764.9638749999995</v>
      </c>
      <c r="F18" s="62"/>
      <c r="G18" s="77">
        <v>-15.549592297038544</v>
      </c>
      <c r="H18" s="78"/>
      <c r="I18" s="77">
        <f t="shared" si="0"/>
        <v>-10.315927439316226</v>
      </c>
      <c r="J18" s="29"/>
      <c r="K18" s="62">
        <v>6605.9530189999996</v>
      </c>
      <c r="L18" s="62"/>
      <c r="M18" s="77">
        <v>-6.377707540859376</v>
      </c>
      <c r="N18" s="78"/>
      <c r="O18" s="77">
        <f t="shared" si="1"/>
        <v>-15.424700730479685</v>
      </c>
      <c r="P18" s="68"/>
      <c r="Q18" s="62">
        <v>7682.2288299999991</v>
      </c>
      <c r="R18" s="29"/>
      <c r="S18" s="77">
        <v>-15.898836657294353</v>
      </c>
      <c r="T18" s="29"/>
      <c r="U18" s="77">
        <v>-10.464537968894021</v>
      </c>
      <c r="V18" s="68"/>
      <c r="W18" s="77">
        <v>-9.6981664115906341</v>
      </c>
      <c r="X18" s="29"/>
      <c r="Y18" s="61" t="s">
        <v>528</v>
      </c>
      <c r="Z18" s="29"/>
      <c r="AA18" s="198"/>
    </row>
    <row r="19" spans="1:27" ht="13.5" customHeight="1" x14ac:dyDescent="0.3">
      <c r="A19" s="198"/>
      <c r="B19" s="29"/>
      <c r="C19" s="61" t="s">
        <v>334</v>
      </c>
      <c r="D19" s="29"/>
      <c r="E19" s="62">
        <v>8578.2115289999983</v>
      </c>
      <c r="F19" s="62"/>
      <c r="G19" s="77">
        <v>-12.086401041392804</v>
      </c>
      <c r="H19" s="78"/>
      <c r="I19" s="77">
        <f t="shared" si="0"/>
        <v>10.473296039641895</v>
      </c>
      <c r="J19" s="29"/>
      <c r="K19" s="62">
        <v>7430.0092909999976</v>
      </c>
      <c r="L19" s="62"/>
      <c r="M19" s="77">
        <v>-9.8603947661477207</v>
      </c>
      <c r="N19" s="78"/>
      <c r="O19" s="77">
        <f t="shared" si="1"/>
        <v>12.474449479580812</v>
      </c>
      <c r="P19" s="68"/>
      <c r="Q19" s="62">
        <v>8483.379101999999</v>
      </c>
      <c r="R19" s="29"/>
      <c r="S19" s="77">
        <v>-12.258811926891156</v>
      </c>
      <c r="T19" s="29"/>
      <c r="U19" s="77">
        <v>10.42861765418148</v>
      </c>
      <c r="V19" s="68"/>
      <c r="W19" s="77">
        <v>-11.791289612327674</v>
      </c>
      <c r="X19" s="29"/>
      <c r="Y19" s="61" t="s">
        <v>529</v>
      </c>
      <c r="Z19" s="29"/>
      <c r="AA19" s="198"/>
    </row>
    <row r="20" spans="1:27" ht="13.5" customHeight="1" x14ac:dyDescent="0.3">
      <c r="A20" s="198"/>
      <c r="B20" s="29"/>
      <c r="C20" s="61" t="s">
        <v>335</v>
      </c>
      <c r="D20" s="29"/>
      <c r="E20" s="62">
        <v>9261.4231380000001</v>
      </c>
      <c r="F20" s="62"/>
      <c r="G20" s="77">
        <v>-3.4373530101641165</v>
      </c>
      <c r="H20" s="78"/>
      <c r="I20" s="77">
        <f t="shared" si="0"/>
        <v>7.9644994377942027</v>
      </c>
      <c r="J20" s="29"/>
      <c r="K20" s="62">
        <v>8270.099933999998</v>
      </c>
      <c r="L20" s="62"/>
      <c r="M20" s="77">
        <v>-0.44935828210267914</v>
      </c>
      <c r="N20" s="78"/>
      <c r="O20" s="77">
        <f t="shared" si="1"/>
        <v>11.306723990474765</v>
      </c>
      <c r="P20" s="68"/>
      <c r="Q20" s="62">
        <v>8832.0828860000001</v>
      </c>
      <c r="R20" s="29"/>
      <c r="S20" s="77">
        <v>-5.1183751342317407</v>
      </c>
      <c r="T20" s="29"/>
      <c r="U20" s="77">
        <v>4.110435002460207</v>
      </c>
      <c r="V20" s="68"/>
      <c r="W20" s="77">
        <v>-10.295760075711328</v>
      </c>
      <c r="X20" s="29"/>
      <c r="Y20" s="61" t="s">
        <v>530</v>
      </c>
      <c r="Z20" s="29"/>
      <c r="AA20" s="198"/>
    </row>
    <row r="21" spans="1:27" ht="13.5" customHeight="1" x14ac:dyDescent="0.3">
      <c r="A21" s="198"/>
      <c r="B21" s="29"/>
      <c r="C21" s="61" t="s">
        <v>336</v>
      </c>
      <c r="D21" s="29"/>
      <c r="E21" s="62">
        <v>8880.1946429999989</v>
      </c>
      <c r="F21" s="62"/>
      <c r="G21" s="77">
        <v>-8.585160094441818</v>
      </c>
      <c r="H21" s="78"/>
      <c r="I21" s="77">
        <f t="shared" si="0"/>
        <v>-4.1163057698530707</v>
      </c>
      <c r="J21" s="29"/>
      <c r="K21" s="62">
        <v>8055.5804989999979</v>
      </c>
      <c r="L21" s="62"/>
      <c r="M21" s="77">
        <v>-3.759022383063467</v>
      </c>
      <c r="N21" s="78"/>
      <c r="O21" s="77">
        <f t="shared" si="1"/>
        <v>-2.5939158741972221</v>
      </c>
      <c r="P21" s="68"/>
      <c r="Q21" s="62">
        <v>8804.7027999999991</v>
      </c>
      <c r="R21" s="29"/>
      <c r="S21" s="77">
        <v>-8.3897394397017564</v>
      </c>
      <c r="T21" s="29"/>
      <c r="U21" s="77">
        <v>-0.3100071223674945</v>
      </c>
      <c r="V21" s="68"/>
      <c r="W21" s="77">
        <v>-8.0618240497287985</v>
      </c>
      <c r="X21" s="29"/>
      <c r="Y21" s="61" t="s">
        <v>531</v>
      </c>
      <c r="Z21" s="29"/>
      <c r="AA21" s="198"/>
    </row>
    <row r="22" spans="1:27" ht="13.5" customHeight="1" x14ac:dyDescent="0.3">
      <c r="A22" s="198"/>
      <c r="B22" s="29"/>
      <c r="C22" s="61" t="s">
        <v>337</v>
      </c>
      <c r="D22" s="29"/>
      <c r="E22" s="62">
        <v>8230.1834299999991</v>
      </c>
      <c r="F22" s="62"/>
      <c r="G22" s="77">
        <v>-5.001863151853243</v>
      </c>
      <c r="H22" s="78"/>
      <c r="I22" s="77">
        <f t="shared" si="0"/>
        <v>-7.3197856480813073</v>
      </c>
      <c r="J22" s="29"/>
      <c r="K22" s="62">
        <v>7316.2096069999998</v>
      </c>
      <c r="L22" s="62"/>
      <c r="M22" s="77">
        <v>-3.1428073039476487</v>
      </c>
      <c r="N22" s="78"/>
      <c r="O22" s="77">
        <f t="shared" si="1"/>
        <v>-9.1783688598454489</v>
      </c>
      <c r="P22" s="68"/>
      <c r="Q22" s="62">
        <v>8134.5378859999992</v>
      </c>
      <c r="R22" s="29"/>
      <c r="S22" s="77">
        <v>-5.1058161288414823</v>
      </c>
      <c r="T22" s="29"/>
      <c r="U22" s="77">
        <v>-7.6114427621565994</v>
      </c>
      <c r="V22" s="68"/>
      <c r="W22" s="77">
        <v>-5.7099159429492659</v>
      </c>
      <c r="X22" s="29"/>
      <c r="Y22" s="61" t="s">
        <v>532</v>
      </c>
      <c r="Z22" s="29"/>
      <c r="AA22" s="198"/>
    </row>
    <row r="23" spans="1:27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3">
      <c r="A24" s="198">
        <v>2024</v>
      </c>
      <c r="B24" s="29"/>
      <c r="C24" s="69" t="s">
        <v>296</v>
      </c>
      <c r="D24" s="66"/>
      <c r="E24" s="71">
        <f>SUM(E25:E36)</f>
        <v>107243.44983099999</v>
      </c>
      <c r="F24" s="72"/>
      <c r="G24" s="73">
        <f t="shared" ref="G24:G36" si="2">E24/E10*100-100</f>
        <v>1.9924603779147816</v>
      </c>
      <c r="H24" s="74"/>
      <c r="I24" s="75"/>
      <c r="J24" s="70"/>
      <c r="K24" s="71">
        <f>SUM(K25:K36)</f>
        <v>95850.271380000006</v>
      </c>
      <c r="L24" s="72"/>
      <c r="M24" s="73">
        <f t="shared" ref="M24:M36" si="3">K24/K10*100-100</f>
        <v>3.0606876478724558</v>
      </c>
      <c r="N24" s="74"/>
      <c r="O24" s="75"/>
      <c r="P24" s="76"/>
      <c r="Q24" s="71">
        <f>SUM(Q25:Q36)</f>
        <v>104268.39567699999</v>
      </c>
      <c r="R24" s="72"/>
      <c r="S24" s="73">
        <v>1.1669222912851467</v>
      </c>
      <c r="T24" s="70"/>
      <c r="U24" s="75"/>
      <c r="V24" s="76"/>
      <c r="W24" s="75"/>
      <c r="X24" s="29"/>
      <c r="Y24" s="69" t="s">
        <v>296</v>
      </c>
      <c r="Z24" s="29"/>
      <c r="AA24" s="198">
        <v>2024</v>
      </c>
    </row>
    <row r="25" spans="1:27" ht="13.5" customHeight="1" x14ac:dyDescent="0.3">
      <c r="A25" s="198"/>
      <c r="B25" s="29"/>
      <c r="C25" s="61" t="s">
        <v>326</v>
      </c>
      <c r="D25" s="29"/>
      <c r="E25" s="62">
        <v>8091.0031000000008</v>
      </c>
      <c r="F25" s="62"/>
      <c r="G25" s="77">
        <f t="shared" si="2"/>
        <v>-4.0495939455260697</v>
      </c>
      <c r="H25" s="78"/>
      <c r="I25" s="77">
        <f>E25/E22*100-100</f>
        <v>-1.6910963307654754</v>
      </c>
      <c r="J25" s="29"/>
      <c r="K25" s="62">
        <v>7301.9711750000015</v>
      </c>
      <c r="L25" s="62"/>
      <c r="M25" s="77">
        <f t="shared" si="3"/>
        <v>-0.10669283455186473</v>
      </c>
      <c r="N25" s="78"/>
      <c r="O25" s="77">
        <f>K25/K22*100-100</f>
        <v>-0.19461487252053189</v>
      </c>
      <c r="P25" s="68"/>
      <c r="Q25" s="62">
        <v>7976.5506960000012</v>
      </c>
      <c r="R25" s="29"/>
      <c r="S25" s="77">
        <v>-4.0727809310167231</v>
      </c>
      <c r="T25" s="78">
        <v>-4.0727809310167231</v>
      </c>
      <c r="U25" s="77">
        <v>-1.9421778128528047</v>
      </c>
      <c r="V25" s="68"/>
      <c r="W25" s="77">
        <v>-6.0006915728996972</v>
      </c>
      <c r="X25" s="29"/>
      <c r="Y25" s="61" t="s">
        <v>521</v>
      </c>
      <c r="Z25" s="29"/>
      <c r="AA25" s="198"/>
    </row>
    <row r="26" spans="1:27" ht="13.5" customHeight="1" x14ac:dyDescent="0.3">
      <c r="A26" s="198"/>
      <c r="B26" s="29"/>
      <c r="C26" s="61" t="s">
        <v>327</v>
      </c>
      <c r="D26" s="29"/>
      <c r="E26" s="62">
        <v>8949.4404009999998</v>
      </c>
      <c r="F26" s="62"/>
      <c r="G26" s="77">
        <f t="shared" si="2"/>
        <v>2.24226485792245</v>
      </c>
      <c r="H26" s="78"/>
      <c r="I26" s="77">
        <f>E26/E25*100-100</f>
        <v>10.609775949783028</v>
      </c>
      <c r="J26" s="29"/>
      <c r="K26" s="62">
        <v>8017.6064409999999</v>
      </c>
      <c r="L26" s="62"/>
      <c r="M26" s="77">
        <f t="shared" si="3"/>
        <v>3.5422958543133092</v>
      </c>
      <c r="N26" s="78"/>
      <c r="O26" s="77">
        <f>K26/K25*100-100</f>
        <v>9.8005764313360118</v>
      </c>
      <c r="P26" s="68"/>
      <c r="Q26" s="62">
        <v>8489.976971</v>
      </c>
      <c r="R26" s="29"/>
      <c r="S26" s="77">
        <v>1.2502290311139177</v>
      </c>
      <c r="T26" s="29"/>
      <c r="U26" s="77">
        <v>6.4366954410189692</v>
      </c>
      <c r="V26" s="68"/>
      <c r="W26" s="77">
        <v>-2.2381740486062967</v>
      </c>
      <c r="X26" s="29"/>
      <c r="Y26" s="61" t="s">
        <v>522</v>
      </c>
      <c r="Z26" s="29"/>
      <c r="AA26" s="198"/>
    </row>
    <row r="27" spans="1:27" ht="13.5" customHeight="1" x14ac:dyDescent="0.3">
      <c r="A27" s="198"/>
      <c r="B27" s="29"/>
      <c r="C27" s="61" t="s">
        <v>328</v>
      </c>
      <c r="D27" s="29"/>
      <c r="E27" s="62">
        <v>8471.9994889999998</v>
      </c>
      <c r="F27" s="62"/>
      <c r="G27" s="77">
        <f t="shared" si="2"/>
        <v>-15.095396095780416</v>
      </c>
      <c r="H27" s="78"/>
      <c r="I27" s="77">
        <f t="shared" ref="I27:I36" si="4">E27/E26*100-100</f>
        <v>-5.3348688924354661</v>
      </c>
      <c r="J27" s="29"/>
      <c r="K27" s="62">
        <v>7692.5696280000002</v>
      </c>
      <c r="L27" s="62"/>
      <c r="M27" s="77">
        <f t="shared" si="3"/>
        <v>-12.415630270645579</v>
      </c>
      <c r="N27" s="78"/>
      <c r="O27" s="77">
        <f t="shared" ref="O27:O36" si="5">K27/K26*100-100</f>
        <v>-4.0540380148599553</v>
      </c>
      <c r="P27" s="68"/>
      <c r="Q27" s="62">
        <v>8372.9221589999997</v>
      </c>
      <c r="R27" s="29"/>
      <c r="S27" s="77">
        <v>-12.246697810416947</v>
      </c>
      <c r="T27" s="29"/>
      <c r="U27" s="77">
        <v>-1.3787412192027659</v>
      </c>
      <c r="V27" s="68"/>
      <c r="W27" s="77">
        <v>-6.0796452001764152</v>
      </c>
      <c r="X27" s="29"/>
      <c r="Y27" s="61" t="s">
        <v>523</v>
      </c>
      <c r="Z27" s="29"/>
      <c r="AA27" s="198"/>
    </row>
    <row r="28" spans="1:27" ht="13.5" customHeight="1" x14ac:dyDescent="0.3">
      <c r="A28" s="198"/>
      <c r="B28" s="29"/>
      <c r="C28" s="61" t="s">
        <v>329</v>
      </c>
      <c r="D28" s="29"/>
      <c r="E28" s="62">
        <v>9221.9901869999994</v>
      </c>
      <c r="F28" s="62"/>
      <c r="G28" s="77">
        <f t="shared" si="2"/>
        <v>13.776144856279984</v>
      </c>
      <c r="H28" s="78"/>
      <c r="I28" s="77">
        <f t="shared" si="4"/>
        <v>8.8525819551073397</v>
      </c>
      <c r="J28" s="29"/>
      <c r="K28" s="62">
        <v>8182.0325259999981</v>
      </c>
      <c r="L28" s="62"/>
      <c r="M28" s="77">
        <f t="shared" si="3"/>
        <v>13.053005389465653</v>
      </c>
      <c r="N28" s="78"/>
      <c r="O28" s="77">
        <f t="shared" si="5"/>
        <v>6.3628010101905801</v>
      </c>
      <c r="P28" s="68"/>
      <c r="Q28" s="62">
        <v>9087.1575099999991</v>
      </c>
      <c r="R28" s="29"/>
      <c r="S28" s="77">
        <v>13.727523825014515</v>
      </c>
      <c r="T28" s="29"/>
      <c r="U28" s="77">
        <v>8.5302996664345301</v>
      </c>
      <c r="V28" s="68"/>
      <c r="W28" s="77">
        <v>-0.72057401799123966</v>
      </c>
      <c r="X28" s="29"/>
      <c r="Y28" s="61" t="s">
        <v>524</v>
      </c>
      <c r="Z28" s="29"/>
      <c r="AA28" s="198"/>
    </row>
    <row r="29" spans="1:27" ht="13.5" customHeight="1" x14ac:dyDescent="0.3">
      <c r="A29" s="198"/>
      <c r="B29" s="29"/>
      <c r="C29" s="61" t="s">
        <v>330</v>
      </c>
      <c r="D29" s="29"/>
      <c r="E29" s="62">
        <v>9046.535020999996</v>
      </c>
      <c r="F29" s="62"/>
      <c r="G29" s="77">
        <f t="shared" si="2"/>
        <v>-3.812256058960017</v>
      </c>
      <c r="H29" s="78"/>
      <c r="I29" s="77">
        <f t="shared" si="4"/>
        <v>-1.902573765989672</v>
      </c>
      <c r="J29" s="29"/>
      <c r="K29" s="62">
        <v>8012.7063549999975</v>
      </c>
      <c r="L29" s="62"/>
      <c r="M29" s="77">
        <f t="shared" si="3"/>
        <v>-4.555176302925787</v>
      </c>
      <c r="N29" s="78"/>
      <c r="O29" s="77">
        <f t="shared" si="5"/>
        <v>-2.0694878743384777</v>
      </c>
      <c r="P29" s="68"/>
      <c r="Q29" s="62">
        <v>8921.0150049999957</v>
      </c>
      <c r="R29" s="29"/>
      <c r="S29" s="77">
        <v>-4.0789867870589092</v>
      </c>
      <c r="T29" s="29"/>
      <c r="U29" s="77">
        <v>-1.8283220557932651</v>
      </c>
      <c r="V29" s="68"/>
      <c r="W29" s="77">
        <v>-2.7218224359229453</v>
      </c>
      <c r="X29" s="29"/>
      <c r="Y29" s="61" t="s">
        <v>525</v>
      </c>
      <c r="Z29" s="29"/>
      <c r="AA29" s="198"/>
    </row>
    <row r="30" spans="1:27" ht="13.5" customHeight="1" x14ac:dyDescent="0.3">
      <c r="A30" s="198"/>
      <c r="B30" s="29"/>
      <c r="C30" s="61" t="s">
        <v>331</v>
      </c>
      <c r="D30" s="29"/>
      <c r="E30" s="62">
        <v>8562.9508029999997</v>
      </c>
      <c r="F30" s="62"/>
      <c r="G30" s="77">
        <f t="shared" si="2"/>
        <v>-5.9112354337821529</v>
      </c>
      <c r="H30" s="78"/>
      <c r="I30" s="77">
        <f t="shared" si="4"/>
        <v>-5.3455186640789805</v>
      </c>
      <c r="J30" s="29"/>
      <c r="K30" s="62">
        <v>7747.8855309999999</v>
      </c>
      <c r="L30" s="62"/>
      <c r="M30" s="77">
        <f t="shared" si="3"/>
        <v>-3.7116436810104005</v>
      </c>
      <c r="N30" s="78"/>
      <c r="O30" s="77">
        <f t="shared" si="5"/>
        <v>-3.3050109696675349</v>
      </c>
      <c r="P30" s="68"/>
      <c r="Q30" s="62">
        <v>8343.1963830000004</v>
      </c>
      <c r="R30" s="29"/>
      <c r="S30" s="77">
        <v>-7.4645810215569242</v>
      </c>
      <c r="T30" s="29"/>
      <c r="U30" s="77">
        <v>-6.4770502199149149</v>
      </c>
      <c r="V30" s="68"/>
      <c r="W30" s="77">
        <v>0.82703683986724741</v>
      </c>
      <c r="X30" s="29"/>
      <c r="Y30" s="61" t="s">
        <v>526</v>
      </c>
      <c r="Z30" s="29"/>
      <c r="AA30" s="198"/>
    </row>
    <row r="31" spans="1:27" ht="13.5" customHeight="1" x14ac:dyDescent="0.3">
      <c r="A31" s="198"/>
      <c r="B31" s="29"/>
      <c r="C31" s="61" t="s">
        <v>332</v>
      </c>
      <c r="D31" s="29"/>
      <c r="E31" s="62">
        <v>10002.205205000002</v>
      </c>
      <c r="F31" s="62"/>
      <c r="G31" s="77">
        <f t="shared" si="2"/>
        <v>15.523846834647273</v>
      </c>
      <c r="H31" s="78"/>
      <c r="I31" s="77">
        <f t="shared" si="4"/>
        <v>16.807925621805083</v>
      </c>
      <c r="J31" s="29"/>
      <c r="K31" s="62">
        <v>8795.9641070000016</v>
      </c>
      <c r="L31" s="62"/>
      <c r="M31" s="77">
        <f t="shared" si="3"/>
        <v>12.613773451585629</v>
      </c>
      <c r="N31" s="78"/>
      <c r="O31" s="77">
        <f t="shared" si="5"/>
        <v>13.527285241973999</v>
      </c>
      <c r="P31" s="68"/>
      <c r="Q31" s="62">
        <v>9618.1446480000013</v>
      </c>
      <c r="R31" s="29"/>
      <c r="S31" s="77">
        <v>12.09833031499133</v>
      </c>
      <c r="T31" s="29"/>
      <c r="U31" s="77">
        <v>15.281292762062051</v>
      </c>
      <c r="V31" s="68"/>
      <c r="W31" s="77">
        <v>1.6475833741777706</v>
      </c>
      <c r="X31" s="29"/>
      <c r="Y31" s="61" t="s">
        <v>527</v>
      </c>
      <c r="Z31" s="29"/>
      <c r="AA31" s="198"/>
    </row>
    <row r="32" spans="1:27" ht="13.5" customHeight="1" x14ac:dyDescent="0.3">
      <c r="A32" s="198"/>
      <c r="B32" s="29"/>
      <c r="C32" s="61" t="s">
        <v>333</v>
      </c>
      <c r="D32" s="29"/>
      <c r="E32" s="62">
        <v>7834.7487010000004</v>
      </c>
      <c r="F32" s="62"/>
      <c r="G32" s="77">
        <f t="shared" si="2"/>
        <v>0.89871411024434167</v>
      </c>
      <c r="H32" s="78"/>
      <c r="I32" s="77">
        <f t="shared" si="4"/>
        <v>-21.669786407866454</v>
      </c>
      <c r="J32" s="29"/>
      <c r="K32" s="62">
        <v>6694.6900130000004</v>
      </c>
      <c r="L32" s="62"/>
      <c r="M32" s="77">
        <f t="shared" si="3"/>
        <v>1.3432882998830848</v>
      </c>
      <c r="N32" s="78"/>
      <c r="O32" s="77">
        <f t="shared" si="5"/>
        <v>-23.889070810643318</v>
      </c>
      <c r="P32" s="68"/>
      <c r="Q32" s="62">
        <v>7753.7723430000005</v>
      </c>
      <c r="R32" s="29"/>
      <c r="S32" s="77">
        <v>0.93128588829085857</v>
      </c>
      <c r="T32" s="29"/>
      <c r="U32" s="77">
        <v>-19.383907949312018</v>
      </c>
      <c r="V32" s="68"/>
      <c r="W32" s="77">
        <v>3.4316003151521954</v>
      </c>
      <c r="X32" s="29"/>
      <c r="Y32" s="61" t="s">
        <v>528</v>
      </c>
      <c r="Z32" s="29"/>
      <c r="AA32" s="198"/>
    </row>
    <row r="33" spans="1:27" ht="13.5" customHeight="1" x14ac:dyDescent="0.3">
      <c r="A33" s="198"/>
      <c r="B33" s="29"/>
      <c r="C33" s="61" t="s">
        <v>334</v>
      </c>
      <c r="D33" s="29"/>
      <c r="E33" s="62">
        <v>8980.7692100000004</v>
      </c>
      <c r="F33" s="62"/>
      <c r="G33" s="77">
        <f t="shared" si="2"/>
        <v>4.6927926600911292</v>
      </c>
      <c r="H33" s="78"/>
      <c r="I33" s="77">
        <f t="shared" si="4"/>
        <v>14.627406094770151</v>
      </c>
      <c r="J33" s="29"/>
      <c r="K33" s="62">
        <v>8279.0600709999999</v>
      </c>
      <c r="L33" s="62"/>
      <c r="M33" s="77">
        <f t="shared" si="3"/>
        <v>11.427317877360693</v>
      </c>
      <c r="N33" s="78"/>
      <c r="O33" s="77">
        <f t="shared" si="5"/>
        <v>23.666070496519026</v>
      </c>
      <c r="P33" s="68"/>
      <c r="Q33" s="62">
        <v>8578.1493100000007</v>
      </c>
      <c r="R33" s="29"/>
      <c r="S33" s="77">
        <v>1.1171280554662388</v>
      </c>
      <c r="T33" s="29"/>
      <c r="U33" s="77">
        <v>10.631947012788373</v>
      </c>
      <c r="V33" s="68"/>
      <c r="W33" s="77">
        <v>7.2652901266150565</v>
      </c>
      <c r="X33" s="29"/>
      <c r="Y33" s="61" t="s">
        <v>529</v>
      </c>
      <c r="Z33" s="29"/>
      <c r="AA33" s="198"/>
    </row>
    <row r="34" spans="1:27" ht="13.5" customHeight="1" x14ac:dyDescent="0.3">
      <c r="A34" s="198"/>
      <c r="B34" s="29"/>
      <c r="C34" s="61" t="s">
        <v>335</v>
      </c>
      <c r="D34" s="29"/>
      <c r="E34" s="62">
        <v>9973.048906</v>
      </c>
      <c r="F34" s="62"/>
      <c r="G34" s="77">
        <f t="shared" si="2"/>
        <v>7.6837626075000287</v>
      </c>
      <c r="H34" s="78"/>
      <c r="I34" s="77">
        <f t="shared" si="4"/>
        <v>11.048938824695625</v>
      </c>
      <c r="J34" s="29"/>
      <c r="K34" s="62">
        <v>8878.5333369999989</v>
      </c>
      <c r="L34" s="62"/>
      <c r="M34" s="77">
        <f t="shared" si="3"/>
        <v>7.3570260076134275</v>
      </c>
      <c r="N34" s="78"/>
      <c r="O34" s="77">
        <f t="shared" si="5"/>
        <v>7.2408372551836067</v>
      </c>
      <c r="P34" s="68"/>
      <c r="Q34" s="62">
        <v>9821.7495099999996</v>
      </c>
      <c r="R34" s="29"/>
      <c r="S34" s="77">
        <v>11.205359333399699</v>
      </c>
      <c r="T34" s="29"/>
      <c r="U34" s="77">
        <v>14.497301866152739</v>
      </c>
      <c r="V34" s="68"/>
      <c r="W34" s="77">
        <v>4.6240454544050067</v>
      </c>
      <c r="X34" s="29"/>
      <c r="Y34" s="61" t="s">
        <v>530</v>
      </c>
      <c r="Z34" s="29"/>
      <c r="AA34" s="198"/>
    </row>
    <row r="35" spans="1:27" ht="13.5" customHeight="1" x14ac:dyDescent="0.3">
      <c r="A35" s="198"/>
      <c r="B35" s="29"/>
      <c r="C35" s="61" t="s">
        <v>336</v>
      </c>
      <c r="D35" s="29"/>
      <c r="E35" s="62">
        <v>9401.9095859999998</v>
      </c>
      <c r="F35" s="62"/>
      <c r="G35" s="77">
        <f t="shared" si="2"/>
        <v>5.8750395005277625</v>
      </c>
      <c r="H35" s="78"/>
      <c r="I35" s="77">
        <f t="shared" si="4"/>
        <v>-5.7268276269696372</v>
      </c>
      <c r="J35" s="29"/>
      <c r="K35" s="62">
        <v>8649.9504839999991</v>
      </c>
      <c r="L35" s="62"/>
      <c r="M35" s="77">
        <f t="shared" si="3"/>
        <v>7.3783631741223985</v>
      </c>
      <c r="N35" s="78"/>
      <c r="O35" s="77">
        <f t="shared" si="5"/>
        <v>-2.5745564534562675</v>
      </c>
      <c r="P35" s="68"/>
      <c r="Q35" s="62">
        <v>8716.5914319999993</v>
      </c>
      <c r="R35" s="29"/>
      <c r="S35" s="77">
        <v>-1.0007307458464112</v>
      </c>
      <c r="T35" s="29"/>
      <c r="U35" s="77">
        <v>-11.252150921531694</v>
      </c>
      <c r="V35" s="68"/>
      <c r="W35" s="77">
        <v>6.1224133321381942</v>
      </c>
      <c r="X35" s="29"/>
      <c r="Y35" s="61" t="s">
        <v>531</v>
      </c>
      <c r="Z35" s="29"/>
      <c r="AA35" s="198"/>
    </row>
    <row r="36" spans="1:27" ht="13.5" customHeight="1" x14ac:dyDescent="0.3">
      <c r="A36" s="198"/>
      <c r="B36" s="29"/>
      <c r="C36" s="61" t="s">
        <v>337</v>
      </c>
      <c r="D36" s="29"/>
      <c r="E36" s="62">
        <v>8706.8492220000007</v>
      </c>
      <c r="F36" s="62"/>
      <c r="G36" s="77">
        <f t="shared" si="2"/>
        <v>5.7916788374667192</v>
      </c>
      <c r="H36" s="78"/>
      <c r="I36" s="77">
        <f t="shared" si="4"/>
        <v>-7.3927573717044197</v>
      </c>
      <c r="J36" s="29"/>
      <c r="K36" s="62">
        <v>7597.3017120000013</v>
      </c>
      <c r="L36" s="62"/>
      <c r="M36" s="77">
        <f t="shared" si="3"/>
        <v>3.8420455413286589</v>
      </c>
      <c r="N36" s="78"/>
      <c r="O36" s="77">
        <f t="shared" si="5"/>
        <v>-12.169419627859199</v>
      </c>
      <c r="P36" s="68"/>
      <c r="Q36" s="62">
        <v>8589.1697100000001</v>
      </c>
      <c r="R36" s="29"/>
      <c r="S36" s="77">
        <v>5.5889078196125581</v>
      </c>
      <c r="T36" s="29"/>
      <c r="U36" s="77">
        <v>-1.4618296956332415</v>
      </c>
      <c r="V36" s="68"/>
      <c r="W36" s="77">
        <v>6.4842233919416117</v>
      </c>
      <c r="X36" s="29"/>
      <c r="Y36" s="61" t="s">
        <v>532</v>
      </c>
      <c r="Z36" s="29"/>
      <c r="AA36" s="198"/>
    </row>
    <row r="37" spans="1:27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7" ht="13.5" customHeight="1" x14ac:dyDescent="0.3">
      <c r="A38" s="198">
        <v>2025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70"/>
      <c r="S38" s="70"/>
      <c r="T38" s="70"/>
      <c r="U38" s="75"/>
      <c r="V38" s="76"/>
      <c r="W38" s="75"/>
      <c r="X38" s="29"/>
      <c r="Y38" s="69" t="s">
        <v>296</v>
      </c>
      <c r="Z38" s="29"/>
      <c r="AA38" s="198">
        <v>2025</v>
      </c>
    </row>
    <row r="39" spans="1:27" ht="13.5" customHeight="1" x14ac:dyDescent="0.3">
      <c r="A39" s="198"/>
      <c r="B39" s="29"/>
      <c r="C39" s="61" t="s">
        <v>326</v>
      </c>
      <c r="D39" s="29"/>
      <c r="E39" s="62">
        <v>8783.0690979999999</v>
      </c>
      <c r="F39" s="62"/>
      <c r="G39" s="77">
        <f t="shared" ref="G39:G45" si="6">E39/E25*100-100</f>
        <v>8.5535253101064654</v>
      </c>
      <c r="H39" s="78"/>
      <c r="I39" s="77">
        <f>E39/E36*100-100</f>
        <v>0.87540135422823084</v>
      </c>
      <c r="J39" s="29"/>
      <c r="K39" s="62">
        <v>8024.9012319999983</v>
      </c>
      <c r="L39" s="62"/>
      <c r="M39" s="77">
        <f t="shared" ref="M39:M45" si="7">K39/K25*100-100</f>
        <v>9.9004780993263211</v>
      </c>
      <c r="N39" s="78"/>
      <c r="O39" s="77">
        <f>K39/K36*100-100</f>
        <v>5.6283077362137703</v>
      </c>
      <c r="P39" s="68"/>
      <c r="Q39" s="62">
        <v>8302.0706859999991</v>
      </c>
      <c r="R39" s="29"/>
      <c r="S39" s="77">
        <v>4.0809618393478786</v>
      </c>
      <c r="T39" s="78">
        <v>4.0809618393478786</v>
      </c>
      <c r="U39" s="77">
        <v>-3.3425701632806692</v>
      </c>
      <c r="V39" s="68"/>
      <c r="W39" s="77">
        <v>6.7077543147162686</v>
      </c>
      <c r="X39" s="29"/>
      <c r="Y39" s="61" t="s">
        <v>521</v>
      </c>
      <c r="Z39" s="29"/>
      <c r="AA39" s="198"/>
    </row>
    <row r="40" spans="1:27" ht="13.5" customHeight="1" x14ac:dyDescent="0.3">
      <c r="A40" s="198"/>
      <c r="B40" s="29"/>
      <c r="C40" s="61" t="s">
        <v>327</v>
      </c>
      <c r="D40" s="29"/>
      <c r="E40" s="62">
        <v>9309.8832610000027</v>
      </c>
      <c r="F40" s="62"/>
      <c r="G40" s="77">
        <f t="shared" si="6"/>
        <v>4.0275463475875739</v>
      </c>
      <c r="H40" s="78"/>
      <c r="I40" s="77">
        <f t="shared" ref="I40:I45" si="8">E40/E39*100-100</f>
        <v>5.9980646528212418</v>
      </c>
      <c r="J40" s="29"/>
      <c r="K40" s="62">
        <v>8317.579020000001</v>
      </c>
      <c r="L40" s="62"/>
      <c r="M40" s="77">
        <f t="shared" si="7"/>
        <v>3.7414230943791011</v>
      </c>
      <c r="N40" s="78"/>
      <c r="O40" s="77">
        <f t="shared" ref="O40:O45" si="9">K40/K39*100-100</f>
        <v>3.6471201269484084</v>
      </c>
      <c r="P40" s="68"/>
      <c r="Q40" s="62">
        <v>8972.4639650000026</v>
      </c>
      <c r="R40" s="29"/>
      <c r="S40" s="77">
        <v>5.6830188780025992</v>
      </c>
      <c r="T40" s="29"/>
      <c r="U40" s="77">
        <v>8.0750129016668808</v>
      </c>
      <c r="V40" s="68"/>
      <c r="W40" s="77">
        <v>6.0511939580103302</v>
      </c>
      <c r="X40" s="29"/>
      <c r="Y40" s="61" t="s">
        <v>522</v>
      </c>
      <c r="Z40" s="29"/>
      <c r="AA40" s="198"/>
    </row>
    <row r="41" spans="1:27" ht="13.5" customHeight="1" x14ac:dyDescent="0.3">
      <c r="A41" s="198"/>
      <c r="B41" s="29"/>
      <c r="C41" s="61" t="s">
        <v>328</v>
      </c>
      <c r="D41" s="29"/>
      <c r="E41" s="62">
        <v>9289.2476010000028</v>
      </c>
      <c r="F41" s="62"/>
      <c r="G41" s="77">
        <f t="shared" si="6"/>
        <v>9.6464608273538488</v>
      </c>
      <c r="H41" s="78"/>
      <c r="I41" s="77">
        <f t="shared" si="8"/>
        <v>-0.22165326268316221</v>
      </c>
      <c r="J41" s="29"/>
      <c r="K41" s="62">
        <v>8436.0297260000025</v>
      </c>
      <c r="L41" s="62"/>
      <c r="M41" s="77">
        <f t="shared" si="7"/>
        <v>9.664652176743374</v>
      </c>
      <c r="N41" s="78"/>
      <c r="O41" s="77">
        <f t="shared" si="9"/>
        <v>1.4241007595501287</v>
      </c>
      <c r="P41" s="68"/>
      <c r="Q41" s="62">
        <v>9138.2086800000034</v>
      </c>
      <c r="R41" s="29"/>
      <c r="S41" s="77">
        <v>9.1400171465514148</v>
      </c>
      <c r="T41" s="29"/>
      <c r="U41" s="77">
        <v>1.8472597454449726</v>
      </c>
      <c r="V41" s="68"/>
      <c r="W41" s="77">
        <v>7.3288041083830393</v>
      </c>
      <c r="X41" s="29"/>
      <c r="Y41" s="61" t="s">
        <v>523</v>
      </c>
      <c r="Z41" s="29"/>
      <c r="AA41" s="198"/>
    </row>
    <row r="42" spans="1:27" ht="13.5" customHeight="1" x14ac:dyDescent="0.3">
      <c r="A42" s="198"/>
      <c r="B42" s="29"/>
      <c r="C42" s="61" t="s">
        <v>329</v>
      </c>
      <c r="D42" s="29"/>
      <c r="E42" s="62">
        <v>9439.7483710000015</v>
      </c>
      <c r="F42" s="62"/>
      <c r="G42" s="77">
        <f t="shared" si="6"/>
        <v>2.3612927316597023</v>
      </c>
      <c r="H42" s="78"/>
      <c r="I42" s="77">
        <f t="shared" si="8"/>
        <v>1.620161034181038</v>
      </c>
      <c r="J42" s="29"/>
      <c r="K42" s="62">
        <v>8637.340212000001</v>
      </c>
      <c r="L42" s="62"/>
      <c r="M42" s="77">
        <f t="shared" si="7"/>
        <v>5.5647259351899976</v>
      </c>
      <c r="N42" s="78"/>
      <c r="O42" s="77">
        <f t="shared" si="9"/>
        <v>2.3863178833943124</v>
      </c>
      <c r="P42" s="68"/>
      <c r="Q42" s="62">
        <v>8799.8121800000008</v>
      </c>
      <c r="R42" s="29"/>
      <c r="S42" s="77">
        <v>-3.1621035476031807</v>
      </c>
      <c r="T42" s="29"/>
      <c r="U42" s="77">
        <v>-3.7030944668687766</v>
      </c>
      <c r="V42" s="68"/>
      <c r="W42" s="77">
        <v>5.2374981448226805</v>
      </c>
      <c r="X42" s="29"/>
      <c r="Y42" s="61" t="s">
        <v>524</v>
      </c>
      <c r="Z42" s="29"/>
      <c r="AA42" s="198"/>
    </row>
    <row r="43" spans="1:27" ht="13.5" customHeight="1" x14ac:dyDescent="0.3">
      <c r="A43" s="198"/>
      <c r="B43" s="29"/>
      <c r="C43" s="61" t="s">
        <v>330</v>
      </c>
      <c r="D43" s="29"/>
      <c r="E43" s="62">
        <v>10289.530817999999</v>
      </c>
      <c r="F43" s="62"/>
      <c r="G43" s="77">
        <f t="shared" si="6"/>
        <v>13.740020837973873</v>
      </c>
      <c r="H43" s="78"/>
      <c r="I43" s="77">
        <f t="shared" si="8"/>
        <v>9.0021726597143896</v>
      </c>
      <c r="J43" s="29"/>
      <c r="K43" s="62">
        <v>9545.4561990000002</v>
      </c>
      <c r="L43" s="62"/>
      <c r="M43" s="77">
        <f t="shared" si="7"/>
        <v>19.128990581859441</v>
      </c>
      <c r="N43" s="78"/>
      <c r="O43" s="77">
        <f t="shared" si="9"/>
        <v>10.513838342715019</v>
      </c>
      <c r="P43" s="68"/>
      <c r="Q43" s="62">
        <v>9379.7232299999996</v>
      </c>
      <c r="R43" s="29"/>
      <c r="S43" s="77">
        <v>5.1418837962150121</v>
      </c>
      <c r="T43" s="29"/>
      <c r="U43" s="77">
        <v>6.5900389478539978</v>
      </c>
      <c r="V43" s="68"/>
      <c r="W43" s="77">
        <v>8.5189132180924645</v>
      </c>
      <c r="X43" s="29"/>
      <c r="Y43" s="61" t="s">
        <v>525</v>
      </c>
      <c r="Z43" s="29"/>
      <c r="AA43" s="198"/>
    </row>
    <row r="44" spans="1:27" ht="13.5" customHeight="1" x14ac:dyDescent="0.3">
      <c r="A44" s="198"/>
      <c r="B44" s="29"/>
      <c r="C44" s="61" t="s">
        <v>331</v>
      </c>
      <c r="D44" s="29"/>
      <c r="E44" s="62">
        <v>8952.6726409999992</v>
      </c>
      <c r="F44" s="62"/>
      <c r="G44" s="77">
        <f t="shared" si="6"/>
        <v>4.551256301314524</v>
      </c>
      <c r="H44" s="78"/>
      <c r="I44" s="77">
        <f t="shared" si="8"/>
        <v>-12.992411419394998</v>
      </c>
      <c r="J44" s="29"/>
      <c r="K44" s="62">
        <v>8135.8723449999998</v>
      </c>
      <c r="L44" s="62"/>
      <c r="M44" s="77">
        <f t="shared" si="7"/>
        <v>5.0076477310826135</v>
      </c>
      <c r="N44" s="78"/>
      <c r="O44" s="77">
        <f t="shared" si="9"/>
        <v>-14.767066388588859</v>
      </c>
      <c r="P44" s="68"/>
      <c r="Q44" s="62">
        <v>8838.3764719999999</v>
      </c>
      <c r="R44" s="29"/>
      <c r="S44" s="77">
        <v>5.9351364425386492</v>
      </c>
      <c r="T44" s="29"/>
      <c r="U44" s="77">
        <v>-5.7714576936402864</v>
      </c>
      <c r="V44" s="68"/>
      <c r="W44" s="77">
        <v>6.8966605424217704</v>
      </c>
      <c r="X44" s="29"/>
      <c r="Y44" s="61" t="s">
        <v>526</v>
      </c>
      <c r="Z44" s="29"/>
      <c r="AA44" s="198"/>
    </row>
    <row r="45" spans="1:27" ht="13.5" customHeight="1" x14ac:dyDescent="0.3">
      <c r="A45" s="198"/>
      <c r="B45" s="29"/>
      <c r="C45" s="61" t="s">
        <v>332</v>
      </c>
      <c r="D45" s="29"/>
      <c r="E45" s="62">
        <v>10366.052575000002</v>
      </c>
      <c r="F45" s="62"/>
      <c r="G45" s="77">
        <f t="shared" si="6"/>
        <v>3.6376715188578146</v>
      </c>
      <c r="H45" s="78"/>
      <c r="I45" s="77">
        <f t="shared" si="8"/>
        <v>15.78724019827591</v>
      </c>
      <c r="J45" s="29"/>
      <c r="K45" s="62">
        <v>9520.300385999999</v>
      </c>
      <c r="L45" s="62"/>
      <c r="M45" s="77">
        <f t="shared" si="7"/>
        <v>8.2348707906112963</v>
      </c>
      <c r="N45" s="78"/>
      <c r="O45" s="77">
        <f t="shared" si="9"/>
        <v>17.016344188964766</v>
      </c>
      <c r="P45" s="68"/>
      <c r="Q45" s="62">
        <v>9712.5994290000017</v>
      </c>
      <c r="R45" s="29"/>
      <c r="S45" s="77">
        <v>0.98204783205918034</v>
      </c>
      <c r="T45" s="29"/>
      <c r="U45" s="77">
        <v>9.8912165573569126</v>
      </c>
      <c r="V45" s="68"/>
      <c r="W45" s="77">
        <v>7.2308682684557368</v>
      </c>
      <c r="X45" s="29"/>
      <c r="Y45" s="61" t="s">
        <v>527</v>
      </c>
      <c r="Z45" s="29"/>
      <c r="AA45" s="198"/>
    </row>
    <row r="46" spans="1:27" ht="13.5" customHeight="1" x14ac:dyDescent="0.3">
      <c r="A46" s="198"/>
      <c r="B46" s="29"/>
      <c r="C46" s="61" t="s">
        <v>333</v>
      </c>
      <c r="D46" s="29"/>
      <c r="E46" s="62">
        <v>8110.461213999999</v>
      </c>
      <c r="F46" s="62"/>
      <c r="G46" s="77">
        <f>E46/E32*100-100</f>
        <v>3.5190983593999476</v>
      </c>
      <c r="H46" s="78"/>
      <c r="I46" s="77">
        <f>E46/E45*100-100</f>
        <v>-21.759404987389829</v>
      </c>
      <c r="J46" s="29"/>
      <c r="K46" s="62">
        <v>7299.0694689999991</v>
      </c>
      <c r="L46" s="62"/>
      <c r="M46" s="77">
        <f>K46/K32*100-100</f>
        <v>9.0277437017455924</v>
      </c>
      <c r="N46" s="78"/>
      <c r="O46" s="77">
        <f>K46/K45*100-100</f>
        <v>-23.331521348490355</v>
      </c>
      <c r="P46" s="68"/>
      <c r="Q46" s="62">
        <v>7634.1751759999988</v>
      </c>
      <c r="R46" s="29"/>
      <c r="S46" s="77">
        <v>-1.5424384636205275</v>
      </c>
      <c r="T46" s="29"/>
      <c r="U46" s="77">
        <v>-21.399258439447394</v>
      </c>
      <c r="V46" s="68"/>
      <c r="W46" s="77">
        <v>3.8988084705059691</v>
      </c>
      <c r="X46" s="29"/>
      <c r="Y46" s="61" t="s">
        <v>528</v>
      </c>
      <c r="Z46" s="29"/>
      <c r="AA46" s="198"/>
    </row>
    <row r="47" spans="1:27" ht="13.5" customHeight="1" x14ac:dyDescent="0.3">
      <c r="A47" s="198"/>
      <c r="B47" s="29"/>
      <c r="C47" s="61" t="s">
        <v>334</v>
      </c>
      <c r="D47" s="29"/>
      <c r="E47" s="62">
        <v>9897.7661449999996</v>
      </c>
      <c r="F47" s="62"/>
      <c r="G47" s="77">
        <f>E47/E33*100-100</f>
        <v>10.210672533249522</v>
      </c>
      <c r="H47" s="78"/>
      <c r="I47" s="77">
        <f>E47/E46*100-100</f>
        <v>22.037031974393969</v>
      </c>
      <c r="J47" s="29"/>
      <c r="K47" s="62">
        <v>8921.9396659999984</v>
      </c>
      <c r="L47" s="62"/>
      <c r="M47" s="77">
        <f>K47/K33*100-100</f>
        <v>7.7651277981649827</v>
      </c>
      <c r="N47" s="78"/>
      <c r="O47" s="77">
        <f>K47/K46*100-100</f>
        <v>22.233932748448538</v>
      </c>
      <c r="P47" s="68"/>
      <c r="Q47" s="62">
        <v>9520.4260789999989</v>
      </c>
      <c r="R47" s="29"/>
      <c r="S47" s="77">
        <v>10.984616086147355</v>
      </c>
      <c r="T47" s="29"/>
      <c r="U47" s="77">
        <v>24.707985597840576</v>
      </c>
      <c r="V47" s="68"/>
      <c r="W47" s="77">
        <v>5.8042094448775998</v>
      </c>
      <c r="X47" s="29"/>
      <c r="Y47" s="61" t="s">
        <v>529</v>
      </c>
      <c r="Z47" s="29"/>
      <c r="AA47" s="198"/>
    </row>
    <row r="48" spans="1:27" ht="13.5" customHeight="1" x14ac:dyDescent="0.3">
      <c r="A48" s="198"/>
      <c r="B48" s="29"/>
      <c r="C48" s="61" t="s">
        <v>335</v>
      </c>
      <c r="D48" s="29"/>
      <c r="E48" s="62">
        <v>9686.7248419999996</v>
      </c>
      <c r="F48" s="62"/>
      <c r="G48" s="77">
        <f>E48/E34*100-100</f>
        <v>-2.8709782404430086</v>
      </c>
      <c r="H48" s="78"/>
      <c r="I48" s="77">
        <f>E48/E47*100-100</f>
        <v>-2.1322114496169462</v>
      </c>
      <c r="J48" s="29"/>
      <c r="K48" s="62">
        <v>9067.0553909999999</v>
      </c>
      <c r="L48" s="62"/>
      <c r="M48" s="77">
        <f>K48/K34*100-100</f>
        <v>2.1233468056527158</v>
      </c>
      <c r="N48" s="78"/>
      <c r="O48" s="77">
        <f>K48/K47*100-100</f>
        <v>1.6265042180571214</v>
      </c>
      <c r="P48" s="68"/>
      <c r="Q48" s="62">
        <v>9486.7855459999992</v>
      </c>
      <c r="R48" s="29"/>
      <c r="S48" s="77">
        <v>-3.4104307349618068</v>
      </c>
      <c r="T48" s="29"/>
      <c r="U48" s="77">
        <v>-0.35335112862441065</v>
      </c>
      <c r="V48" s="68"/>
      <c r="W48" s="77">
        <v>3.3834784450835258</v>
      </c>
      <c r="X48" s="29"/>
      <c r="Y48" s="61" t="s">
        <v>530</v>
      </c>
      <c r="Z48" s="29"/>
      <c r="AA48" s="198"/>
    </row>
    <row r="49" spans="1:27" ht="13.5" customHeight="1" x14ac:dyDescent="0.3">
      <c r="A49" s="198"/>
      <c r="B49" s="29"/>
      <c r="C49" s="61" t="s">
        <v>336</v>
      </c>
      <c r="D49" s="29"/>
      <c r="E49" s="62">
        <v>8659.466500999999</v>
      </c>
      <c r="F49" s="62"/>
      <c r="G49" s="77">
        <f>E49/E35*100-100</f>
        <v>-7.8967264916644382</v>
      </c>
      <c r="H49" s="78"/>
      <c r="I49" s="77">
        <f>E49/E48*100-100</f>
        <v>-10.604805625798136</v>
      </c>
      <c r="J49" s="29"/>
      <c r="K49" s="62">
        <v>8089.4793599999994</v>
      </c>
      <c r="L49" s="62"/>
      <c r="M49" s="77">
        <f>K49/K35*100-100</f>
        <v>-6.4794720505824301</v>
      </c>
      <c r="N49" s="78"/>
      <c r="O49" s="77">
        <f>K49/K48*100-100</f>
        <v>-10.781626325679525</v>
      </c>
      <c r="P49" s="68"/>
      <c r="Q49" s="62">
        <v>8473.7098359999982</v>
      </c>
      <c r="R49" s="29"/>
      <c r="S49" s="77">
        <v>-2.7864285930431834</v>
      </c>
      <c r="T49" s="29"/>
      <c r="U49" s="77">
        <v>-10.678809013735474</v>
      </c>
      <c r="V49" s="68"/>
      <c r="W49" s="77">
        <v>-0.39417155918070534</v>
      </c>
      <c r="X49" s="29"/>
      <c r="Y49" s="61" t="s">
        <v>531</v>
      </c>
      <c r="Z49" s="29"/>
      <c r="AA49" s="198"/>
    </row>
    <row r="50" spans="1:27" ht="6.75" customHeight="1" thickBot="1" x14ac:dyDescent="0.35">
      <c r="A50" s="63"/>
      <c r="B50" s="80"/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1"/>
      <c r="Q50" s="80"/>
      <c r="R50" s="80"/>
      <c r="S50" s="80"/>
      <c r="T50" s="80"/>
      <c r="U50" s="80"/>
      <c r="V50" s="81"/>
      <c r="W50" s="80"/>
      <c r="X50" s="80"/>
      <c r="Y50" s="80"/>
      <c r="Z50" s="80"/>
      <c r="AA50" s="63"/>
    </row>
    <row r="51" spans="1:27" ht="14.4" thickTop="1" x14ac:dyDescent="0.3"/>
    <row r="52" spans="1:27" x14ac:dyDescent="0.3">
      <c r="C52" s="7" t="s">
        <v>713</v>
      </c>
    </row>
    <row r="53" spans="1:27" x14ac:dyDescent="0.3">
      <c r="C53" s="7" t="s">
        <v>712</v>
      </c>
    </row>
  </sheetData>
  <mergeCells count="21">
    <mergeCell ref="AA38:AA49"/>
    <mergeCell ref="A1:AA1"/>
    <mergeCell ref="A38:A49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  <mergeCell ref="Q4:U4"/>
    <mergeCell ref="Q6:Q8"/>
    <mergeCell ref="S6:U6"/>
    <mergeCell ref="AE10:AF10"/>
    <mergeCell ref="Y4:Y8"/>
    <mergeCell ref="AA4:AA8"/>
    <mergeCell ref="AA10:AA22"/>
    <mergeCell ref="AA24:AA3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96" t="s">
        <v>356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6"/>
      <c r="AI1" s="196"/>
      <c r="AJ1" s="196"/>
      <c r="AK1" s="196"/>
      <c r="AL1" s="196"/>
      <c r="AM1" s="196"/>
      <c r="AN1" s="196"/>
      <c r="AO1" s="196"/>
      <c r="AP1" s="196"/>
      <c r="AQ1" s="196"/>
    </row>
    <row r="2" spans="1:46" ht="14.25" customHeight="1" x14ac:dyDescent="0.3">
      <c r="A2" s="196" t="s">
        <v>535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94" t="s">
        <v>163</v>
      </c>
      <c r="B5" s="53"/>
      <c r="C5" s="194" t="s">
        <v>646</v>
      </c>
      <c r="D5" s="195"/>
      <c r="E5" s="195"/>
      <c r="F5" s="195"/>
      <c r="G5" s="195"/>
      <c r="H5" s="195"/>
      <c r="I5" s="195"/>
      <c r="J5" s="53"/>
      <c r="K5" s="194" t="s">
        <v>647</v>
      </c>
      <c r="L5" s="195"/>
      <c r="M5" s="195"/>
      <c r="N5" s="195"/>
      <c r="O5" s="195"/>
      <c r="P5" s="195"/>
      <c r="Q5" s="195"/>
      <c r="R5" s="53"/>
      <c r="S5" s="194" t="s">
        <v>648</v>
      </c>
      <c r="T5" s="195"/>
      <c r="U5" s="195"/>
      <c r="V5" s="195"/>
      <c r="W5" s="195"/>
      <c r="X5" s="195"/>
      <c r="Y5" s="195"/>
      <c r="Z5" s="53"/>
      <c r="AA5" s="194" t="s">
        <v>649</v>
      </c>
      <c r="AB5" s="195"/>
      <c r="AC5" s="195"/>
      <c r="AD5" s="195"/>
      <c r="AE5" s="195"/>
      <c r="AF5" s="195"/>
      <c r="AG5" s="195"/>
      <c r="AH5" s="53"/>
      <c r="AI5" s="194" t="s">
        <v>650</v>
      </c>
      <c r="AJ5" s="195"/>
      <c r="AK5" s="195"/>
      <c r="AL5" s="195"/>
      <c r="AM5" s="195"/>
      <c r="AN5" s="195"/>
      <c r="AO5" s="195"/>
      <c r="AP5" s="53"/>
      <c r="AQ5" s="194" t="s">
        <v>520</v>
      </c>
      <c r="AS5" s="28"/>
      <c r="AT5" s="28"/>
    </row>
    <row r="6" spans="1:46" ht="2.25" customHeight="1" x14ac:dyDescent="0.3">
      <c r="A6" s="194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94"/>
    </row>
    <row r="7" spans="1:46" ht="27" customHeight="1" x14ac:dyDescent="0.3">
      <c r="A7" s="194"/>
      <c r="B7" s="53"/>
      <c r="C7" s="195" t="s">
        <v>643</v>
      </c>
      <c r="D7" s="195"/>
      <c r="E7" s="195"/>
      <c r="F7" s="53"/>
      <c r="G7" s="194" t="s">
        <v>651</v>
      </c>
      <c r="H7" s="195"/>
      <c r="I7" s="195"/>
      <c r="J7" s="53"/>
      <c r="K7" s="195" t="s">
        <v>643</v>
      </c>
      <c r="L7" s="195"/>
      <c r="M7" s="195"/>
      <c r="N7" s="53"/>
      <c r="O7" s="194" t="s">
        <v>651</v>
      </c>
      <c r="P7" s="195"/>
      <c r="Q7" s="195"/>
      <c r="R7" s="53"/>
      <c r="S7" s="195" t="s">
        <v>643</v>
      </c>
      <c r="T7" s="195"/>
      <c r="U7" s="195"/>
      <c r="V7" s="53"/>
      <c r="W7" s="194" t="s">
        <v>651</v>
      </c>
      <c r="X7" s="195"/>
      <c r="Y7" s="195"/>
      <c r="Z7" s="53"/>
      <c r="AA7" s="195" t="s">
        <v>643</v>
      </c>
      <c r="AB7" s="195"/>
      <c r="AC7" s="195"/>
      <c r="AD7" s="53"/>
      <c r="AE7" s="194" t="s">
        <v>651</v>
      </c>
      <c r="AF7" s="195"/>
      <c r="AG7" s="195"/>
      <c r="AH7" s="53"/>
      <c r="AI7" s="195" t="s">
        <v>643</v>
      </c>
      <c r="AJ7" s="195"/>
      <c r="AK7" s="195"/>
      <c r="AL7" s="53"/>
      <c r="AM7" s="194" t="s">
        <v>651</v>
      </c>
      <c r="AN7" s="195"/>
      <c r="AO7" s="195"/>
      <c r="AP7" s="53"/>
      <c r="AQ7" s="194"/>
    </row>
    <row r="8" spans="1:46" ht="3" customHeight="1" x14ac:dyDescent="0.3">
      <c r="A8" s="194"/>
      <c r="B8" s="53"/>
      <c r="C8" s="195"/>
      <c r="D8" s="195"/>
      <c r="E8" s="195"/>
      <c r="F8" s="53"/>
      <c r="G8" s="53"/>
      <c r="H8" s="53"/>
      <c r="I8" s="53"/>
      <c r="J8" s="53"/>
      <c r="K8" s="195"/>
      <c r="L8" s="195"/>
      <c r="M8" s="195"/>
      <c r="N8" s="53"/>
      <c r="O8" s="53"/>
      <c r="P8" s="53"/>
      <c r="Q8" s="53"/>
      <c r="R8" s="53"/>
      <c r="S8" s="195"/>
      <c r="T8" s="195"/>
      <c r="U8" s="195"/>
      <c r="V8" s="53"/>
      <c r="W8" s="53"/>
      <c r="X8" s="53"/>
      <c r="Y8" s="53"/>
      <c r="Z8" s="53"/>
      <c r="AA8" s="195"/>
      <c r="AB8" s="195"/>
      <c r="AC8" s="195"/>
      <c r="AD8" s="53"/>
      <c r="AE8" s="53"/>
      <c r="AF8" s="53"/>
      <c r="AG8" s="53"/>
      <c r="AH8" s="53"/>
      <c r="AI8" s="195"/>
      <c r="AJ8" s="195"/>
      <c r="AK8" s="195"/>
      <c r="AL8" s="53"/>
      <c r="AM8" s="53"/>
      <c r="AN8" s="53"/>
      <c r="AO8" s="53"/>
      <c r="AP8" s="53"/>
      <c r="AQ8" s="194"/>
    </row>
    <row r="9" spans="1:46" x14ac:dyDescent="0.3">
      <c r="A9" s="194"/>
      <c r="B9" s="53"/>
      <c r="C9" s="195"/>
      <c r="D9" s="195"/>
      <c r="E9" s="195"/>
      <c r="F9" s="53"/>
      <c r="G9" s="195" t="s">
        <v>295</v>
      </c>
      <c r="H9" s="195"/>
      <c r="I9" s="195"/>
      <c r="J9" s="53"/>
      <c r="K9" s="195"/>
      <c r="L9" s="195"/>
      <c r="M9" s="195"/>
      <c r="N9" s="53"/>
      <c r="O9" s="195" t="s">
        <v>295</v>
      </c>
      <c r="P9" s="195"/>
      <c r="Q9" s="195"/>
      <c r="R9" s="53"/>
      <c r="S9" s="195"/>
      <c r="T9" s="195"/>
      <c r="U9" s="195"/>
      <c r="V9" s="53"/>
      <c r="W9" s="195" t="s">
        <v>295</v>
      </c>
      <c r="X9" s="195"/>
      <c r="Y9" s="195"/>
      <c r="Z9" s="53"/>
      <c r="AA9" s="195"/>
      <c r="AB9" s="195"/>
      <c r="AC9" s="195"/>
      <c r="AD9" s="53"/>
      <c r="AE9" s="195" t="s">
        <v>295</v>
      </c>
      <c r="AF9" s="195"/>
      <c r="AG9" s="195"/>
      <c r="AH9" s="53"/>
      <c r="AI9" s="195"/>
      <c r="AJ9" s="195"/>
      <c r="AK9" s="195"/>
      <c r="AL9" s="53"/>
      <c r="AM9" s="195" t="s">
        <v>295</v>
      </c>
      <c r="AN9" s="195"/>
      <c r="AO9" s="195"/>
      <c r="AP9" s="53"/>
      <c r="AQ9" s="194"/>
      <c r="AS9" s="28"/>
      <c r="AT9" s="28"/>
    </row>
    <row r="10" spans="1:46" ht="3" customHeight="1" x14ac:dyDescent="0.3">
      <c r="A10" s="194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94"/>
    </row>
    <row r="11" spans="1:46" ht="55.5" customHeight="1" x14ac:dyDescent="0.3">
      <c r="A11" s="194"/>
      <c r="B11" s="53"/>
      <c r="C11" s="54">
        <v>2024</v>
      </c>
      <c r="D11" s="53"/>
      <c r="E11" s="54">
        <v>2025</v>
      </c>
      <c r="F11" s="53"/>
      <c r="G11" s="27" t="s">
        <v>652</v>
      </c>
      <c r="H11" s="53"/>
      <c r="I11" s="27" t="s">
        <v>653</v>
      </c>
      <c r="J11" s="53"/>
      <c r="K11" s="54">
        <v>2024</v>
      </c>
      <c r="L11" s="53"/>
      <c r="M11" s="54">
        <v>2025</v>
      </c>
      <c r="N11" s="53"/>
      <c r="O11" s="27" t="s">
        <v>652</v>
      </c>
      <c r="P11" s="53"/>
      <c r="Q11" s="27" t="s">
        <v>653</v>
      </c>
      <c r="R11" s="53"/>
      <c r="S11" s="54">
        <v>2024</v>
      </c>
      <c r="T11" s="53"/>
      <c r="U11" s="54">
        <v>2025</v>
      </c>
      <c r="V11" s="53"/>
      <c r="W11" s="27" t="s">
        <v>652</v>
      </c>
      <c r="X11" s="53"/>
      <c r="Y11" s="27" t="s">
        <v>653</v>
      </c>
      <c r="Z11" s="53"/>
      <c r="AA11" s="54">
        <v>2024</v>
      </c>
      <c r="AB11" s="53"/>
      <c r="AC11" s="54">
        <v>2025</v>
      </c>
      <c r="AD11" s="53"/>
      <c r="AE11" s="27" t="s">
        <v>652</v>
      </c>
      <c r="AF11" s="53"/>
      <c r="AG11" s="27" t="s">
        <v>653</v>
      </c>
      <c r="AH11" s="53"/>
      <c r="AI11" s="54">
        <v>2024</v>
      </c>
      <c r="AJ11" s="53"/>
      <c r="AK11" s="54">
        <v>2025</v>
      </c>
      <c r="AL11" s="53"/>
      <c r="AM11" s="27" t="s">
        <v>652</v>
      </c>
      <c r="AN11" s="53"/>
      <c r="AO11" s="27" t="s">
        <v>653</v>
      </c>
      <c r="AP11" s="53"/>
      <c r="AQ11" s="194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78895.068759999995</v>
      </c>
      <c r="D13" s="58"/>
      <c r="E13" s="57">
        <f>SUM(E14:E25)</f>
        <v>73705.131854999985</v>
      </c>
      <c r="F13" s="58"/>
      <c r="G13" s="59"/>
      <c r="H13" s="58"/>
      <c r="I13" s="58"/>
      <c r="J13" s="58"/>
      <c r="K13" s="57">
        <f>SUM(K14:K25)</f>
        <v>59615.562093</v>
      </c>
      <c r="L13" s="58"/>
      <c r="M13" s="57">
        <f>SUM(M14:M25)</f>
        <v>56692.821262999998</v>
      </c>
      <c r="N13" s="58"/>
      <c r="O13" s="59"/>
      <c r="P13" s="58"/>
      <c r="Q13" s="58"/>
      <c r="R13" s="58"/>
      <c r="S13" s="57">
        <f>SUM(S14:S25)</f>
        <v>19279.506667000001</v>
      </c>
      <c r="T13" s="58"/>
      <c r="U13" s="57">
        <f>SUM(U14:U25)</f>
        <v>17012.310591999994</v>
      </c>
      <c r="V13" s="58"/>
      <c r="W13" s="59"/>
      <c r="X13" s="58"/>
      <c r="Y13" s="58"/>
      <c r="Z13" s="58"/>
      <c r="AA13" s="57">
        <f>SUM(AA14:AA25)</f>
        <v>56003.48580699999</v>
      </c>
      <c r="AB13" s="58"/>
      <c r="AC13" s="57">
        <f>SUM(AC14:AC25)</f>
        <v>53355.923656999999</v>
      </c>
      <c r="AD13" s="58"/>
      <c r="AE13" s="59"/>
      <c r="AF13" s="58"/>
      <c r="AG13" s="58"/>
      <c r="AH13" s="58"/>
      <c r="AI13" s="57">
        <f>SUM(AI14:AI25)</f>
        <v>22891.582952999997</v>
      </c>
      <c r="AJ13" s="58"/>
      <c r="AK13" s="57">
        <f>SUM(AK14:AK25)</f>
        <v>20349.208197999997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6323.1797489999981</v>
      </c>
      <c r="D14" s="62"/>
      <c r="E14" s="62">
        <f>M14+U14</f>
        <v>7051.122808000001</v>
      </c>
      <c r="F14" s="29"/>
      <c r="G14" s="34">
        <f>E14/C14*100-100</f>
        <v>11.512294255356665</v>
      </c>
      <c r="H14" s="62"/>
      <c r="I14" s="34">
        <f>E14/C25*100-100</f>
        <v>24.896019197173274</v>
      </c>
      <c r="J14" s="29"/>
      <c r="K14" s="62">
        <v>4866.6768779999984</v>
      </c>
      <c r="L14" s="62"/>
      <c r="M14" s="62">
        <v>5579.6693810000006</v>
      </c>
      <c r="N14" s="29"/>
      <c r="O14" s="34">
        <f>M14/K14*100-100</f>
        <v>14.65050014360132</v>
      </c>
      <c r="P14" s="62"/>
      <c r="Q14" s="34">
        <f>M14/K25*100-100</f>
        <v>31.418144838735941</v>
      </c>
      <c r="R14" s="29"/>
      <c r="S14" s="62">
        <v>1456.5028709999999</v>
      </c>
      <c r="T14" s="62"/>
      <c r="U14" s="62">
        <v>1471.4534270000004</v>
      </c>
      <c r="V14" s="29"/>
      <c r="W14" s="34">
        <f>U14/S14*100-100</f>
        <v>1.0264693807116032</v>
      </c>
      <c r="X14" s="62"/>
      <c r="Y14" s="34">
        <f>U14/S25*100-100</f>
        <v>5.114547508604474</v>
      </c>
      <c r="Z14" s="29"/>
      <c r="AA14" s="62">
        <v>4564.4635799999978</v>
      </c>
      <c r="AB14" s="62"/>
      <c r="AC14" s="62">
        <v>5278.7006700000011</v>
      </c>
      <c r="AD14" s="29"/>
      <c r="AE14" s="34">
        <f>AC14/AA14*100-100</f>
        <v>15.647777169907954</v>
      </c>
      <c r="AF14" s="62"/>
      <c r="AG14" s="34">
        <f>AC14/AA25*100-100</f>
        <v>33.970531705288778</v>
      </c>
      <c r="AH14" s="29"/>
      <c r="AI14" s="62">
        <v>1758.716169</v>
      </c>
      <c r="AJ14" s="62"/>
      <c r="AK14" s="62">
        <v>1772.4221380000006</v>
      </c>
      <c r="AL14" s="29"/>
      <c r="AM14" s="34">
        <f>AK14/AI14*100-100</f>
        <v>0.77931671076827058</v>
      </c>
      <c r="AN14" s="62"/>
      <c r="AO14" s="34">
        <f>AK14/AI25*100-100</f>
        <v>3.9300465656322956</v>
      </c>
      <c r="AP14" s="29"/>
      <c r="AQ14" s="61" t="s">
        <v>521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6504.7796069999986</v>
      </c>
      <c r="D15" s="62"/>
      <c r="E15" s="62">
        <f t="shared" ref="E15:E25" si="1">M15+U15</f>
        <v>7253.1330189999971</v>
      </c>
      <c r="F15" s="29"/>
      <c r="G15" s="34">
        <f t="shared" ref="G15:G25" si="2">E15/C15*100-100</f>
        <v>11.504669753832573</v>
      </c>
      <c r="H15" s="62"/>
      <c r="I15" s="34">
        <f t="shared" ref="I15:I25" si="3">E15/E14*100-100</f>
        <v>2.8649367838381892</v>
      </c>
      <c r="J15" s="29"/>
      <c r="K15" s="62">
        <v>5018.7866809999996</v>
      </c>
      <c r="L15" s="62"/>
      <c r="M15" s="62">
        <v>5640.936037999998</v>
      </c>
      <c r="N15" s="29"/>
      <c r="O15" s="34">
        <f t="shared" ref="O15:O25" si="4">M15/K15*100-100</f>
        <v>12.396409661229796</v>
      </c>
      <c r="P15" s="62"/>
      <c r="Q15" s="34">
        <f t="shared" ref="Q15:Q25" si="5">M15/M14*100-100</f>
        <v>1.0980338227319208</v>
      </c>
      <c r="R15" s="29"/>
      <c r="S15" s="62">
        <v>1485.992925999999</v>
      </c>
      <c r="T15" s="62"/>
      <c r="U15" s="62">
        <v>1612.1969809999991</v>
      </c>
      <c r="V15" s="29"/>
      <c r="W15" s="34">
        <f t="shared" ref="W15:W25" si="6">U15/S15*100-100</f>
        <v>8.4929108875179367</v>
      </c>
      <c r="X15" s="62"/>
      <c r="Y15" s="34">
        <f t="shared" ref="Y15:Y25" si="7">U15/U14*100-100</f>
        <v>9.5649343307417212</v>
      </c>
      <c r="Z15" s="29"/>
      <c r="AA15" s="62">
        <v>4645.8986160000004</v>
      </c>
      <c r="AB15" s="62"/>
      <c r="AC15" s="62">
        <v>5312.8057579999986</v>
      </c>
      <c r="AD15" s="29"/>
      <c r="AE15" s="34">
        <f t="shared" ref="AE15:AE25" si="8">AC15/AA15*100-100</f>
        <v>14.354750224278206</v>
      </c>
      <c r="AF15" s="62"/>
      <c r="AG15" s="34">
        <f t="shared" ref="AG15:AG25" si="9">AC15/AC14*100-100</f>
        <v>0.64608868985172307</v>
      </c>
      <c r="AH15" s="29"/>
      <c r="AI15" s="62">
        <v>1858.8809909999991</v>
      </c>
      <c r="AJ15" s="62"/>
      <c r="AK15" s="62">
        <v>1940.3272609999983</v>
      </c>
      <c r="AL15" s="29"/>
      <c r="AM15" s="34">
        <f t="shared" ref="AM15:AM25" si="10">AK15/AI15*100-100</f>
        <v>4.3814676891275752</v>
      </c>
      <c r="AN15" s="62"/>
      <c r="AO15" s="34">
        <f t="shared" ref="AO15:AO25" si="11">AK15/AK14*100-100</f>
        <v>9.4732016374756967</v>
      </c>
      <c r="AP15" s="29"/>
      <c r="AQ15" s="61" t="s">
        <v>522</v>
      </c>
    </row>
    <row r="16" spans="1:46" ht="13.5" customHeight="1" x14ac:dyDescent="0.3">
      <c r="A16" s="61" t="s">
        <v>328</v>
      </c>
      <c r="B16" s="29"/>
      <c r="C16" s="62">
        <f t="shared" si="0"/>
        <v>6777.0391930000023</v>
      </c>
      <c r="D16" s="62"/>
      <c r="E16" s="62">
        <f t="shared" si="1"/>
        <v>6782.3269250000012</v>
      </c>
      <c r="F16" s="29"/>
      <c r="G16" s="34">
        <f t="shared" si="2"/>
        <v>7.8024220451027304E-2</v>
      </c>
      <c r="H16" s="62"/>
      <c r="I16" s="34">
        <f t="shared" si="3"/>
        <v>-6.4910721031407093</v>
      </c>
      <c r="J16" s="29"/>
      <c r="K16" s="62">
        <v>4960.9816090000013</v>
      </c>
      <c r="L16" s="62"/>
      <c r="M16" s="62">
        <v>5079.5882960000017</v>
      </c>
      <c r="N16" s="29"/>
      <c r="O16" s="34">
        <f t="shared" si="4"/>
        <v>2.3907907012763303</v>
      </c>
      <c r="P16" s="62"/>
      <c r="Q16" s="34">
        <f t="shared" si="5"/>
        <v>-9.9513225857994883</v>
      </c>
      <c r="R16" s="29"/>
      <c r="S16" s="62">
        <v>1816.057584000001</v>
      </c>
      <c r="T16" s="62"/>
      <c r="U16" s="62">
        <v>1702.738628999999</v>
      </c>
      <c r="V16" s="29"/>
      <c r="W16" s="34">
        <f t="shared" si="6"/>
        <v>-6.2398327012521548</v>
      </c>
      <c r="X16" s="62"/>
      <c r="Y16" s="34">
        <f t="shared" si="7"/>
        <v>5.6160412819926933</v>
      </c>
      <c r="Z16" s="29"/>
      <c r="AA16" s="62">
        <v>4657.193784000001</v>
      </c>
      <c r="AB16" s="62"/>
      <c r="AC16" s="62">
        <v>4796.0718590000015</v>
      </c>
      <c r="AD16" s="29"/>
      <c r="AE16" s="34">
        <f t="shared" si="8"/>
        <v>2.9820119462737864</v>
      </c>
      <c r="AF16" s="62"/>
      <c r="AG16" s="34">
        <f t="shared" si="9"/>
        <v>-9.7261959600518253</v>
      </c>
      <c r="AH16" s="29"/>
      <c r="AI16" s="62">
        <v>2119.8454090000014</v>
      </c>
      <c r="AJ16" s="62"/>
      <c r="AK16" s="62">
        <v>1986.255065999999</v>
      </c>
      <c r="AL16" s="29"/>
      <c r="AM16" s="34">
        <f t="shared" si="10"/>
        <v>-6.3018908092463732</v>
      </c>
      <c r="AN16" s="62"/>
      <c r="AO16" s="34">
        <f t="shared" si="11"/>
        <v>2.3670133344583633</v>
      </c>
      <c r="AP16" s="29"/>
      <c r="AQ16" s="61" t="s">
        <v>523</v>
      </c>
    </row>
    <row r="17" spans="1:43" ht="13.5" customHeight="1" x14ac:dyDescent="0.3">
      <c r="A17" s="61" t="s">
        <v>329</v>
      </c>
      <c r="B17" s="29"/>
      <c r="C17" s="62">
        <f t="shared" si="0"/>
        <v>6853.884634</v>
      </c>
      <c r="D17" s="62"/>
      <c r="E17" s="62">
        <f t="shared" si="1"/>
        <v>6408.2377609999976</v>
      </c>
      <c r="F17" s="29"/>
      <c r="G17" s="34">
        <f t="shared" si="2"/>
        <v>-6.5021064228202192</v>
      </c>
      <c r="H17" s="62"/>
      <c r="I17" s="34">
        <f t="shared" si="3"/>
        <v>-5.5156462986337544</v>
      </c>
      <c r="J17" s="29"/>
      <c r="K17" s="62">
        <v>5172.1761440000009</v>
      </c>
      <c r="L17" s="62"/>
      <c r="M17" s="62">
        <v>4856.8066059999992</v>
      </c>
      <c r="N17" s="29"/>
      <c r="O17" s="34">
        <f t="shared" si="4"/>
        <v>-6.0974245505124003</v>
      </c>
      <c r="P17" s="62"/>
      <c r="Q17" s="34">
        <f t="shared" si="5"/>
        <v>-4.3858217835377644</v>
      </c>
      <c r="R17" s="29"/>
      <c r="S17" s="62">
        <v>1681.7084899999993</v>
      </c>
      <c r="T17" s="62"/>
      <c r="U17" s="62">
        <v>1551.4311549999986</v>
      </c>
      <c r="V17" s="29"/>
      <c r="W17" s="34">
        <f t="shared" si="6"/>
        <v>-7.7467251770846843</v>
      </c>
      <c r="X17" s="62"/>
      <c r="Y17" s="34">
        <f t="shared" si="7"/>
        <v>-8.8861244716613896</v>
      </c>
      <c r="Z17" s="29"/>
      <c r="AA17" s="62">
        <v>4862.6983570000011</v>
      </c>
      <c r="AB17" s="62"/>
      <c r="AC17" s="62">
        <v>4572.912816</v>
      </c>
      <c r="AD17" s="29"/>
      <c r="AE17" s="34">
        <f t="shared" si="8"/>
        <v>-5.9593567136001013</v>
      </c>
      <c r="AF17" s="62"/>
      <c r="AG17" s="34">
        <f t="shared" si="9"/>
        <v>-4.652954533640596</v>
      </c>
      <c r="AH17" s="29"/>
      <c r="AI17" s="62">
        <v>1991.1862769999996</v>
      </c>
      <c r="AJ17" s="62"/>
      <c r="AK17" s="62">
        <v>1835.324944999998</v>
      </c>
      <c r="AL17" s="29"/>
      <c r="AM17" s="34">
        <f t="shared" si="10"/>
        <v>-7.8275615797648186</v>
      </c>
      <c r="AN17" s="62"/>
      <c r="AO17" s="34">
        <f t="shared" si="11"/>
        <v>-7.5987280578193861</v>
      </c>
      <c r="AP17" s="29"/>
      <c r="AQ17" s="61" t="s">
        <v>524</v>
      </c>
    </row>
    <row r="18" spans="1:43" ht="13.5" customHeight="1" x14ac:dyDescent="0.3">
      <c r="A18" s="61" t="s">
        <v>330</v>
      </c>
      <c r="B18" s="29"/>
      <c r="C18" s="62">
        <f t="shared" si="0"/>
        <v>6831.9199859999972</v>
      </c>
      <c r="D18" s="62"/>
      <c r="E18" s="62">
        <f t="shared" si="1"/>
        <v>6964.9695580000025</v>
      </c>
      <c r="F18" s="29"/>
      <c r="G18" s="34">
        <f t="shared" si="2"/>
        <v>1.9474697050412004</v>
      </c>
      <c r="H18" s="62"/>
      <c r="I18" s="34">
        <f t="shared" si="3"/>
        <v>8.6877518869263639</v>
      </c>
      <c r="J18" s="29"/>
      <c r="K18" s="62">
        <v>5179.7367449999974</v>
      </c>
      <c r="L18" s="62"/>
      <c r="M18" s="62">
        <v>5328.8480470000013</v>
      </c>
      <c r="N18" s="29"/>
      <c r="O18" s="34">
        <f t="shared" si="4"/>
        <v>2.8787428655315637</v>
      </c>
      <c r="P18" s="62"/>
      <c r="Q18" s="34">
        <f t="shared" si="5"/>
        <v>9.7191730965126624</v>
      </c>
      <c r="R18" s="29"/>
      <c r="S18" s="62">
        <v>1652.1832410000002</v>
      </c>
      <c r="T18" s="62"/>
      <c r="U18" s="62">
        <v>1636.121511000001</v>
      </c>
      <c r="V18" s="29"/>
      <c r="W18" s="34">
        <f t="shared" si="6"/>
        <v>-0.97215185346377098</v>
      </c>
      <c r="X18" s="62"/>
      <c r="Y18" s="34">
        <f t="shared" si="7"/>
        <v>5.4588536350491381</v>
      </c>
      <c r="Z18" s="29"/>
      <c r="AA18" s="62">
        <v>4852.3192099999978</v>
      </c>
      <c r="AB18" s="62"/>
      <c r="AC18" s="62">
        <v>5034.2279610000005</v>
      </c>
      <c r="AD18" s="29"/>
      <c r="AE18" s="34">
        <f t="shared" si="8"/>
        <v>3.7489032177667241</v>
      </c>
      <c r="AF18" s="62"/>
      <c r="AG18" s="34">
        <f t="shared" si="9"/>
        <v>10.087993442296167</v>
      </c>
      <c r="AH18" s="29"/>
      <c r="AI18" s="62">
        <v>1979.6007759999995</v>
      </c>
      <c r="AJ18" s="62"/>
      <c r="AK18" s="62">
        <v>1930.7415970000013</v>
      </c>
      <c r="AL18" s="29"/>
      <c r="AM18" s="34">
        <f t="shared" si="10"/>
        <v>-2.4681329484383951</v>
      </c>
      <c r="AN18" s="62"/>
      <c r="AO18" s="34">
        <f t="shared" si="11"/>
        <v>5.1988969179516857</v>
      </c>
      <c r="AP18" s="29"/>
      <c r="AQ18" s="61" t="s">
        <v>525</v>
      </c>
    </row>
    <row r="19" spans="1:43" ht="13.5" customHeight="1" x14ac:dyDescent="0.3">
      <c r="A19" s="61" t="s">
        <v>331</v>
      </c>
      <c r="B19" s="29"/>
      <c r="C19" s="62">
        <f t="shared" si="0"/>
        <v>6551.5818260000005</v>
      </c>
      <c r="D19" s="62"/>
      <c r="E19" s="62">
        <f t="shared" si="1"/>
        <v>6529.1469400000005</v>
      </c>
      <c r="F19" s="29"/>
      <c r="G19" s="34">
        <f t="shared" si="2"/>
        <v>-0.34243464549228975</v>
      </c>
      <c r="H19" s="62"/>
      <c r="I19" s="34">
        <f t="shared" si="3"/>
        <v>-6.2573513691730938</v>
      </c>
      <c r="J19" s="29"/>
      <c r="K19" s="62">
        <v>4949.2849560000004</v>
      </c>
      <c r="L19" s="62"/>
      <c r="M19" s="62">
        <v>5100.9350260000001</v>
      </c>
      <c r="N19" s="29"/>
      <c r="O19" s="34">
        <f t="shared" si="4"/>
        <v>3.0640803944043284</v>
      </c>
      <c r="P19" s="62"/>
      <c r="Q19" s="34">
        <f t="shared" si="5"/>
        <v>-4.276966034494265</v>
      </c>
      <c r="R19" s="29"/>
      <c r="S19" s="62">
        <v>1602.2968700000001</v>
      </c>
      <c r="T19" s="62"/>
      <c r="U19" s="62">
        <v>1428.211914</v>
      </c>
      <c r="V19" s="29"/>
      <c r="W19" s="34">
        <f t="shared" si="6"/>
        <v>-10.864712979187203</v>
      </c>
      <c r="X19" s="62"/>
      <c r="Y19" s="34">
        <f t="shared" si="7"/>
        <v>-12.707466750004784</v>
      </c>
      <c r="Z19" s="29"/>
      <c r="AA19" s="62">
        <v>4679.7759079999996</v>
      </c>
      <c r="AB19" s="62"/>
      <c r="AC19" s="62">
        <v>4772.5810099999999</v>
      </c>
      <c r="AD19" s="29"/>
      <c r="AE19" s="34">
        <f t="shared" si="8"/>
        <v>1.9831099570676258</v>
      </c>
      <c r="AF19" s="62"/>
      <c r="AG19" s="34">
        <f t="shared" si="9"/>
        <v>-5.1973600128355457</v>
      </c>
      <c r="AH19" s="29"/>
      <c r="AI19" s="62">
        <v>1871.805918</v>
      </c>
      <c r="AJ19" s="62"/>
      <c r="AK19" s="62">
        <v>1756.5659299999995</v>
      </c>
      <c r="AL19" s="29"/>
      <c r="AM19" s="34">
        <f t="shared" si="10"/>
        <v>-6.1566205604869992</v>
      </c>
      <c r="AN19" s="62"/>
      <c r="AO19" s="34">
        <f t="shared" si="11"/>
        <v>-9.0211795959975802</v>
      </c>
      <c r="AP19" s="29"/>
      <c r="AQ19" s="61" t="s">
        <v>526</v>
      </c>
    </row>
    <row r="20" spans="1:43" ht="13.5" customHeight="1" x14ac:dyDescent="0.3">
      <c r="A20" s="61" t="s">
        <v>332</v>
      </c>
      <c r="B20" s="29"/>
      <c r="C20" s="62">
        <f t="shared" si="0"/>
        <v>7882.0410090000005</v>
      </c>
      <c r="D20" s="62"/>
      <c r="E20" s="62">
        <f t="shared" si="1"/>
        <v>6969.0102799999986</v>
      </c>
      <c r="F20" s="29"/>
      <c r="G20" s="34">
        <f t="shared" si="2"/>
        <v>-11.583684073166708</v>
      </c>
      <c r="H20" s="62"/>
      <c r="I20" s="34">
        <f t="shared" si="3"/>
        <v>6.7369189886848915</v>
      </c>
      <c r="J20" s="29"/>
      <c r="K20" s="62">
        <v>5906.461268</v>
      </c>
      <c r="L20" s="62"/>
      <c r="M20" s="62">
        <v>5307.2647159999988</v>
      </c>
      <c r="N20" s="29"/>
      <c r="O20" s="34">
        <f t="shared" si="4"/>
        <v>-10.144763925674511</v>
      </c>
      <c r="P20" s="62"/>
      <c r="Q20" s="34">
        <f t="shared" si="5"/>
        <v>4.0449386033798618</v>
      </c>
      <c r="R20" s="29"/>
      <c r="S20" s="62">
        <v>1975.5797410000007</v>
      </c>
      <c r="T20" s="62"/>
      <c r="U20" s="62">
        <v>1661.7455639999996</v>
      </c>
      <c r="V20" s="29"/>
      <c r="W20" s="34">
        <f t="shared" si="6"/>
        <v>-15.885674998931918</v>
      </c>
      <c r="X20" s="62"/>
      <c r="Y20" s="34">
        <f t="shared" si="7"/>
        <v>16.351470514339923</v>
      </c>
      <c r="Z20" s="29"/>
      <c r="AA20" s="62">
        <v>5590.5860050000001</v>
      </c>
      <c r="AB20" s="62"/>
      <c r="AC20" s="62">
        <v>4948.2326559999992</v>
      </c>
      <c r="AD20" s="29"/>
      <c r="AE20" s="34">
        <f t="shared" si="8"/>
        <v>-11.489910868476144</v>
      </c>
      <c r="AF20" s="62"/>
      <c r="AG20" s="34">
        <f t="shared" si="9"/>
        <v>3.680432990701604</v>
      </c>
      <c r="AH20" s="29"/>
      <c r="AI20" s="62">
        <v>2291.4550040000004</v>
      </c>
      <c r="AJ20" s="62"/>
      <c r="AK20" s="62">
        <v>2020.7776240000001</v>
      </c>
      <c r="AL20" s="29"/>
      <c r="AM20" s="34">
        <f t="shared" si="10"/>
        <v>-11.81246760366237</v>
      </c>
      <c r="AN20" s="62"/>
      <c r="AO20" s="34">
        <f t="shared" si="11"/>
        <v>15.041376442955396</v>
      </c>
      <c r="AP20" s="29"/>
      <c r="AQ20" s="61" t="s">
        <v>527</v>
      </c>
    </row>
    <row r="21" spans="1:43" ht="13.5" customHeight="1" x14ac:dyDescent="0.3">
      <c r="A21" s="61" t="s">
        <v>333</v>
      </c>
      <c r="B21" s="29"/>
      <c r="C21" s="62">
        <f t="shared" si="0"/>
        <v>5164.2700170000007</v>
      </c>
      <c r="D21" s="62"/>
      <c r="E21" s="62">
        <f t="shared" si="1"/>
        <v>5046.3656259999989</v>
      </c>
      <c r="F21" s="29"/>
      <c r="G21" s="34">
        <f t="shared" si="2"/>
        <v>-2.2830795177610383</v>
      </c>
      <c r="H21" s="62"/>
      <c r="I21" s="34">
        <f t="shared" si="3"/>
        <v>-27.58848927971448</v>
      </c>
      <c r="J21" s="29"/>
      <c r="K21" s="62">
        <v>3798.7039279999999</v>
      </c>
      <c r="L21" s="62"/>
      <c r="M21" s="62">
        <v>3555.5905680000005</v>
      </c>
      <c r="N21" s="29"/>
      <c r="O21" s="34">
        <f t="shared" si="4"/>
        <v>-6.3999028249616003</v>
      </c>
      <c r="P21" s="62"/>
      <c r="Q21" s="34">
        <f t="shared" si="5"/>
        <v>-33.005215336615194</v>
      </c>
      <c r="R21" s="29"/>
      <c r="S21" s="62">
        <v>1365.5660890000006</v>
      </c>
      <c r="T21" s="62"/>
      <c r="U21" s="62">
        <v>1490.7750579999988</v>
      </c>
      <c r="V21" s="29"/>
      <c r="W21" s="34">
        <f t="shared" si="6"/>
        <v>9.1690156930953322</v>
      </c>
      <c r="X21" s="62"/>
      <c r="Y21" s="34">
        <f t="shared" si="7"/>
        <v>-10.288609141128475</v>
      </c>
      <c r="Z21" s="29"/>
      <c r="AA21" s="62">
        <v>3583.773604</v>
      </c>
      <c r="AB21" s="62"/>
      <c r="AC21" s="62">
        <v>3327.1756550000005</v>
      </c>
      <c r="AD21" s="29"/>
      <c r="AE21" s="34">
        <f t="shared" si="8"/>
        <v>-7.1599932739501213</v>
      </c>
      <c r="AF21" s="62"/>
      <c r="AG21" s="34">
        <f t="shared" si="9"/>
        <v>-32.760323002079943</v>
      </c>
      <c r="AH21" s="29"/>
      <c r="AI21" s="62">
        <v>1580.4964130000005</v>
      </c>
      <c r="AJ21" s="62"/>
      <c r="AK21" s="62">
        <v>1719.1899709999989</v>
      </c>
      <c r="AL21" s="29"/>
      <c r="AM21" s="34">
        <f t="shared" si="10"/>
        <v>8.7753162145264696</v>
      </c>
      <c r="AN21" s="62"/>
      <c r="AO21" s="34">
        <f t="shared" si="11"/>
        <v>-14.924336523631325</v>
      </c>
      <c r="AP21" s="29"/>
      <c r="AQ21" s="61" t="s">
        <v>528</v>
      </c>
    </row>
    <row r="22" spans="1:43" ht="13.5" customHeight="1" x14ac:dyDescent="0.3">
      <c r="A22" s="61" t="s">
        <v>334</v>
      </c>
      <c r="B22" s="29"/>
      <c r="C22" s="62">
        <f t="shared" si="0"/>
        <v>6333.358193</v>
      </c>
      <c r="D22" s="62"/>
      <c r="E22" s="62">
        <f t="shared" si="1"/>
        <v>7204.5465849999982</v>
      </c>
      <c r="F22" s="29"/>
      <c r="G22" s="34">
        <f t="shared" si="2"/>
        <v>13.755552196035367</v>
      </c>
      <c r="H22" s="62"/>
      <c r="I22" s="34">
        <f t="shared" si="3"/>
        <v>42.767035109001426</v>
      </c>
      <c r="J22" s="29"/>
      <c r="K22" s="62">
        <v>4935.841707999999</v>
      </c>
      <c r="L22" s="62"/>
      <c r="M22" s="62">
        <v>5684.3396669999984</v>
      </c>
      <c r="N22" s="29"/>
      <c r="O22" s="34">
        <f t="shared" si="4"/>
        <v>15.164545446966741</v>
      </c>
      <c r="P22" s="62"/>
      <c r="Q22" s="34">
        <f t="shared" si="5"/>
        <v>59.870478849802083</v>
      </c>
      <c r="R22" s="29"/>
      <c r="S22" s="62">
        <v>1397.5164850000012</v>
      </c>
      <c r="T22" s="62"/>
      <c r="U22" s="62">
        <v>1520.2069180000001</v>
      </c>
      <c r="V22" s="29"/>
      <c r="W22" s="34">
        <f t="shared" si="6"/>
        <v>8.779176082491702</v>
      </c>
      <c r="X22" s="62"/>
      <c r="Y22" s="34">
        <f t="shared" si="7"/>
        <v>1.9742656574551489</v>
      </c>
      <c r="Z22" s="29"/>
      <c r="AA22" s="62">
        <v>4632.275642999999</v>
      </c>
      <c r="AB22" s="62"/>
      <c r="AC22" s="62">
        <v>5422.5301689999978</v>
      </c>
      <c r="AD22" s="29"/>
      <c r="AE22" s="34">
        <f t="shared" si="8"/>
        <v>17.059747452511402</v>
      </c>
      <c r="AF22" s="62"/>
      <c r="AG22" s="34">
        <f t="shared" si="9"/>
        <v>62.9769730026471</v>
      </c>
      <c r="AH22" s="29"/>
      <c r="AI22" s="62">
        <v>1701.082550000001</v>
      </c>
      <c r="AJ22" s="62"/>
      <c r="AK22" s="62">
        <v>1782.0164160000002</v>
      </c>
      <c r="AL22" s="29"/>
      <c r="AM22" s="34">
        <f t="shared" si="10"/>
        <v>4.7577859169738161</v>
      </c>
      <c r="AN22" s="62"/>
      <c r="AO22" s="34">
        <f t="shared" si="11"/>
        <v>3.654421329799689</v>
      </c>
      <c r="AP22" s="29"/>
      <c r="AQ22" s="61" t="s">
        <v>529</v>
      </c>
    </row>
    <row r="23" spans="1:43" ht="13.5" customHeight="1" x14ac:dyDescent="0.3">
      <c r="A23" s="61" t="s">
        <v>335</v>
      </c>
      <c r="B23" s="29"/>
      <c r="C23" s="62">
        <f t="shared" si="0"/>
        <v>7245.7079819999981</v>
      </c>
      <c r="D23" s="62"/>
      <c r="E23" s="62">
        <f t="shared" si="1"/>
        <v>6828.0214290000004</v>
      </c>
      <c r="F23" s="29"/>
      <c r="G23" s="34">
        <f t="shared" si="2"/>
        <v>-5.7646064958403969</v>
      </c>
      <c r="H23" s="62"/>
      <c r="I23" s="34">
        <f t="shared" si="3"/>
        <v>-5.2262158563028862</v>
      </c>
      <c r="J23" s="29"/>
      <c r="K23" s="62">
        <v>5337.618027999999</v>
      </c>
      <c r="L23" s="62"/>
      <c r="M23" s="62">
        <v>5251.4121500000001</v>
      </c>
      <c r="N23" s="29"/>
      <c r="O23" s="34">
        <f t="shared" si="4"/>
        <v>-1.6150627030218629</v>
      </c>
      <c r="P23" s="62"/>
      <c r="Q23" s="34">
        <f t="shared" si="5"/>
        <v>-7.6161443960382229</v>
      </c>
      <c r="R23" s="29"/>
      <c r="S23" s="62">
        <v>1908.0899539999991</v>
      </c>
      <c r="T23" s="62"/>
      <c r="U23" s="62">
        <v>1576.609279</v>
      </c>
      <c r="V23" s="29"/>
      <c r="W23" s="34">
        <f t="shared" si="6"/>
        <v>-17.372381962658736</v>
      </c>
      <c r="X23" s="62"/>
      <c r="Y23" s="34">
        <f t="shared" si="7"/>
        <v>3.7101765774229847</v>
      </c>
      <c r="Z23" s="29"/>
      <c r="AA23" s="62">
        <v>5043.3692729999993</v>
      </c>
      <c r="AB23" s="62"/>
      <c r="AC23" s="62">
        <v>4910.1973040000003</v>
      </c>
      <c r="AD23" s="29"/>
      <c r="AE23" s="34">
        <f t="shared" si="8"/>
        <v>-2.6405357567795704</v>
      </c>
      <c r="AF23" s="62"/>
      <c r="AG23" s="34">
        <f t="shared" si="9"/>
        <v>-9.4482252570755207</v>
      </c>
      <c r="AH23" s="29"/>
      <c r="AI23" s="62">
        <v>2202.3387089999987</v>
      </c>
      <c r="AJ23" s="62"/>
      <c r="AK23" s="62">
        <v>1917.8241249999999</v>
      </c>
      <c r="AL23" s="29"/>
      <c r="AM23" s="34">
        <f t="shared" si="10"/>
        <v>-12.918747821909122</v>
      </c>
      <c r="AN23" s="62"/>
      <c r="AO23" s="34">
        <f t="shared" si="11"/>
        <v>7.6210133521014569</v>
      </c>
      <c r="AP23" s="29"/>
      <c r="AQ23" s="61" t="s">
        <v>530</v>
      </c>
    </row>
    <row r="24" spans="1:43" ht="13.5" customHeight="1" x14ac:dyDescent="0.3">
      <c r="A24" s="61" t="s">
        <v>336</v>
      </c>
      <c r="B24" s="29"/>
      <c r="C24" s="62">
        <f t="shared" si="0"/>
        <v>6781.7120500000001</v>
      </c>
      <c r="D24" s="62"/>
      <c r="E24" s="62">
        <f t="shared" si="1"/>
        <v>6668.2509239999999</v>
      </c>
      <c r="F24" s="29"/>
      <c r="G24" s="34">
        <f t="shared" si="2"/>
        <v>-1.6730454664467942</v>
      </c>
      <c r="H24" s="62"/>
      <c r="I24" s="34">
        <f t="shared" si="3"/>
        <v>-2.3399238953970212</v>
      </c>
      <c r="J24" s="29"/>
      <c r="K24" s="62">
        <v>5243.5567060000003</v>
      </c>
      <c r="L24" s="62"/>
      <c r="M24" s="62">
        <v>5307.4307680000002</v>
      </c>
      <c r="N24" s="29"/>
      <c r="O24" s="34">
        <f t="shared" si="4"/>
        <v>1.2181438207183248</v>
      </c>
      <c r="P24" s="62"/>
      <c r="Q24" s="34">
        <f t="shared" si="5"/>
        <v>1.0667343640129161</v>
      </c>
      <c r="R24" s="29"/>
      <c r="S24" s="62">
        <v>1538.1553439999998</v>
      </c>
      <c r="T24" s="62"/>
      <c r="U24" s="62">
        <v>1360.8201559999995</v>
      </c>
      <c r="V24" s="29"/>
      <c r="W24" s="34">
        <f t="shared" si="6"/>
        <v>-11.529081811648297</v>
      </c>
      <c r="X24" s="62"/>
      <c r="Y24" s="34">
        <f t="shared" si="7"/>
        <v>-13.686911898480616</v>
      </c>
      <c r="Z24" s="29"/>
      <c r="AA24" s="62">
        <v>4950.9364699999996</v>
      </c>
      <c r="AB24" s="62"/>
      <c r="AC24" s="62">
        <v>4980.4877990000005</v>
      </c>
      <c r="AD24" s="29"/>
      <c r="AE24" s="34">
        <f t="shared" si="8"/>
        <v>0.59688362351377577</v>
      </c>
      <c r="AF24" s="62"/>
      <c r="AG24" s="34">
        <f t="shared" si="9"/>
        <v>1.4315207851778098</v>
      </c>
      <c r="AH24" s="29"/>
      <c r="AI24" s="62">
        <v>1830.7755799999993</v>
      </c>
      <c r="AJ24" s="62"/>
      <c r="AK24" s="62">
        <v>1687.7631249999999</v>
      </c>
      <c r="AL24" s="29"/>
      <c r="AM24" s="34">
        <f t="shared" si="10"/>
        <v>-7.811577593797665</v>
      </c>
      <c r="AN24" s="62"/>
      <c r="AO24" s="34">
        <f t="shared" si="11"/>
        <v>-11.995938365829034</v>
      </c>
      <c r="AP24" s="29"/>
      <c r="AQ24" s="61" t="s">
        <v>531</v>
      </c>
    </row>
    <row r="25" spans="1:43" ht="13.5" customHeight="1" x14ac:dyDescent="0.3">
      <c r="A25" s="61" t="s">
        <v>337</v>
      </c>
      <c r="B25" s="29"/>
      <c r="C25" s="62">
        <f t="shared" si="0"/>
        <v>5645.5945139999994</v>
      </c>
      <c r="D25" s="62"/>
      <c r="E25" s="62"/>
      <c r="F25" s="29"/>
      <c r="G25" s="34"/>
      <c r="H25" s="62"/>
      <c r="I25" s="34"/>
      <c r="J25" s="29"/>
      <c r="K25" s="62">
        <v>4245.7374419999987</v>
      </c>
      <c r="L25" s="62"/>
      <c r="M25" s="62"/>
      <c r="N25" s="29"/>
      <c r="O25" s="34"/>
      <c r="P25" s="62"/>
      <c r="Q25" s="34"/>
      <c r="R25" s="29"/>
      <c r="S25" s="62">
        <v>1399.8570720000007</v>
      </c>
      <c r="T25" s="62"/>
      <c r="U25" s="62"/>
      <c r="V25" s="29"/>
      <c r="W25" s="34"/>
      <c r="X25" s="62"/>
      <c r="Y25" s="34"/>
      <c r="Z25" s="29"/>
      <c r="AA25" s="62">
        <v>3940.1953570000001</v>
      </c>
      <c r="AB25" s="62"/>
      <c r="AC25" s="62"/>
      <c r="AD25" s="29"/>
      <c r="AE25" s="34"/>
      <c r="AF25" s="62"/>
      <c r="AG25" s="34"/>
      <c r="AH25" s="29"/>
      <c r="AI25" s="62">
        <v>1705.3991570000001</v>
      </c>
      <c r="AJ25" s="62"/>
      <c r="AK25" s="62"/>
      <c r="AL25" s="29"/>
      <c r="AM25" s="34"/>
      <c r="AN25" s="62"/>
      <c r="AO25" s="34"/>
      <c r="AP25" s="29"/>
      <c r="AQ25" s="61" t="s">
        <v>532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4.4" thickTop="1" x14ac:dyDescent="0.3"/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53"/>
  <sheetViews>
    <sheetView showGridLines="0" zoomScale="90" zoomScaleNormal="90" workbookViewId="0">
      <pane ySplit="8" topLeftCell="A35" activePane="bottomLeft" state="frozen"/>
      <selection activeCell="G9" sqref="G9:I9"/>
      <selection pane="bottomLeft" activeCell="A4" sqref="A4:A8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11.6640625" style="7" customWidth="1"/>
    <col min="22" max="22" width="0.5546875" style="7" customWidth="1"/>
    <col min="23" max="23" width="28.77734375" style="7" customWidth="1"/>
    <col min="24" max="24" width="0.5546875" style="7" customWidth="1"/>
    <col min="25" max="25" width="11.6640625" style="7" customWidth="1"/>
    <col min="26" max="26" width="0.5546875" style="7" customWidth="1"/>
    <col min="27" max="27" width="9.109375" style="7"/>
    <col min="28" max="28" width="4.6640625" style="7" customWidth="1"/>
    <col min="29" max="16384" width="9.109375" style="7"/>
  </cols>
  <sheetData>
    <row r="1" spans="1:32" ht="26.25" customHeight="1" x14ac:dyDescent="0.3">
      <c r="A1" s="199" t="s">
        <v>660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</row>
    <row r="2" spans="1:32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3">
      <c r="A4" s="194" t="s">
        <v>162</v>
      </c>
      <c r="B4" s="66"/>
      <c r="C4" s="194" t="s">
        <v>163</v>
      </c>
      <c r="D4" s="66"/>
      <c r="E4" s="194" t="s">
        <v>655</v>
      </c>
      <c r="F4" s="195"/>
      <c r="G4" s="195"/>
      <c r="H4" s="195"/>
      <c r="I4" s="195"/>
      <c r="J4" s="66"/>
      <c r="K4" s="194" t="s">
        <v>656</v>
      </c>
      <c r="L4" s="194"/>
      <c r="M4" s="194"/>
      <c r="N4" s="194"/>
      <c r="O4" s="194"/>
      <c r="P4" s="67"/>
      <c r="Q4" s="194" t="s">
        <v>711</v>
      </c>
      <c r="R4" s="194"/>
      <c r="S4" s="194"/>
      <c r="T4" s="194"/>
      <c r="U4" s="194"/>
      <c r="V4" s="67"/>
      <c r="W4" s="27" t="s">
        <v>657</v>
      </c>
      <c r="X4" s="66"/>
      <c r="Y4" s="194" t="s">
        <v>520</v>
      </c>
      <c r="Z4" s="66"/>
      <c r="AA4" s="194" t="s">
        <v>533</v>
      </c>
    </row>
    <row r="5" spans="1:32" ht="3" customHeight="1" x14ac:dyDescent="0.3">
      <c r="A5" s="194"/>
      <c r="B5" s="66"/>
      <c r="C5" s="194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4"/>
      <c r="Z5" s="66"/>
      <c r="AA5" s="194"/>
    </row>
    <row r="6" spans="1:32" ht="26.25" customHeight="1" x14ac:dyDescent="0.3">
      <c r="A6" s="194"/>
      <c r="B6" s="66"/>
      <c r="C6" s="194"/>
      <c r="D6" s="66"/>
      <c r="E6" s="194" t="s">
        <v>643</v>
      </c>
      <c r="F6" s="66"/>
      <c r="G6" s="194" t="s">
        <v>658</v>
      </c>
      <c r="H6" s="195"/>
      <c r="I6" s="195"/>
      <c r="J6" s="66"/>
      <c r="K6" s="194" t="s">
        <v>643</v>
      </c>
      <c r="L6" s="66"/>
      <c r="M6" s="194" t="s">
        <v>658</v>
      </c>
      <c r="N6" s="195"/>
      <c r="O6" s="195"/>
      <c r="P6" s="67"/>
      <c r="Q6" s="194" t="s">
        <v>643</v>
      </c>
      <c r="R6" s="66"/>
      <c r="S6" s="194" t="s">
        <v>658</v>
      </c>
      <c r="T6" s="195"/>
      <c r="U6" s="195"/>
      <c r="V6" s="67"/>
      <c r="W6" s="27" t="s">
        <v>659</v>
      </c>
      <c r="X6" s="66"/>
      <c r="Y6" s="194"/>
      <c r="Z6" s="66"/>
      <c r="AA6" s="194"/>
      <c r="AE6" s="28"/>
      <c r="AF6" s="28"/>
    </row>
    <row r="7" spans="1:32" ht="3" customHeight="1" x14ac:dyDescent="0.3">
      <c r="A7" s="194"/>
      <c r="B7" s="66"/>
      <c r="C7" s="194"/>
      <c r="D7" s="66"/>
      <c r="E7" s="194"/>
      <c r="F7" s="66"/>
      <c r="G7" s="66"/>
      <c r="H7" s="66"/>
      <c r="I7" s="66"/>
      <c r="J7" s="66"/>
      <c r="K7" s="194"/>
      <c r="L7" s="66"/>
      <c r="M7" s="66"/>
      <c r="N7" s="66"/>
      <c r="O7" s="66"/>
      <c r="P7" s="67"/>
      <c r="Q7" s="194"/>
      <c r="R7" s="66"/>
      <c r="S7" s="66"/>
      <c r="T7" s="66"/>
      <c r="U7" s="66"/>
      <c r="V7" s="67"/>
      <c r="W7" s="66"/>
      <c r="X7" s="66"/>
      <c r="Y7" s="194"/>
      <c r="Z7" s="66"/>
      <c r="AA7" s="194"/>
    </row>
    <row r="8" spans="1:32" ht="37.5" customHeight="1" x14ac:dyDescent="0.3">
      <c r="A8" s="194"/>
      <c r="B8" s="66"/>
      <c r="C8" s="194"/>
      <c r="D8" s="66"/>
      <c r="E8" s="194"/>
      <c r="F8" s="66"/>
      <c r="G8" s="27" t="s">
        <v>652</v>
      </c>
      <c r="H8" s="66"/>
      <c r="I8" s="27" t="s">
        <v>653</v>
      </c>
      <c r="J8" s="66"/>
      <c r="K8" s="194"/>
      <c r="L8" s="66"/>
      <c r="M8" s="27" t="s">
        <v>652</v>
      </c>
      <c r="N8" s="66"/>
      <c r="O8" s="27" t="s">
        <v>653</v>
      </c>
      <c r="P8" s="67"/>
      <c r="Q8" s="194"/>
      <c r="R8" s="66"/>
      <c r="S8" s="27" t="s">
        <v>652</v>
      </c>
      <c r="T8" s="66"/>
      <c r="U8" s="27" t="s">
        <v>653</v>
      </c>
      <c r="V8" s="67"/>
      <c r="W8" s="27" t="s">
        <v>652</v>
      </c>
      <c r="X8" s="66"/>
      <c r="Y8" s="194"/>
      <c r="Z8" s="66"/>
      <c r="AA8" s="194"/>
      <c r="AE8" s="28"/>
      <c r="AF8" s="28"/>
    </row>
    <row r="9" spans="1:32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3">
      <c r="A10" s="198">
        <v>2023</v>
      </c>
      <c r="B10" s="29"/>
      <c r="C10" s="69" t="s">
        <v>296</v>
      </c>
      <c r="D10" s="66"/>
      <c r="E10" s="71">
        <f>SUM(E11:E22)</f>
        <v>77340.161393000002</v>
      </c>
      <c r="F10" s="72"/>
      <c r="G10" s="73">
        <v>-1.3552804405528605</v>
      </c>
      <c r="H10" s="74"/>
      <c r="I10" s="75"/>
      <c r="J10" s="70"/>
      <c r="K10" s="71">
        <f>SUM(K11:K22)</f>
        <v>72422.612887999989</v>
      </c>
      <c r="L10" s="72"/>
      <c r="M10" s="73">
        <v>0.74942004403706619</v>
      </c>
      <c r="N10" s="74"/>
      <c r="O10" s="75"/>
      <c r="P10" s="76"/>
      <c r="Q10" s="71">
        <f>SUM(Q11:Q22)</f>
        <v>74677.936862000002</v>
      </c>
      <c r="R10" s="72"/>
      <c r="S10" s="73">
        <v>-2.5709716925145187</v>
      </c>
      <c r="T10" s="70"/>
      <c r="U10" s="75"/>
      <c r="V10" s="76"/>
      <c r="W10" s="75"/>
      <c r="X10" s="29"/>
      <c r="Y10" s="69" t="s">
        <v>296</v>
      </c>
      <c r="Z10" s="29"/>
      <c r="AA10" s="198">
        <v>2023</v>
      </c>
      <c r="AE10" s="197"/>
      <c r="AF10" s="197"/>
    </row>
    <row r="11" spans="1:32" ht="13.5" customHeight="1" x14ac:dyDescent="0.3">
      <c r="A11" s="198"/>
      <c r="B11" s="29"/>
      <c r="C11" s="61" t="s">
        <v>326</v>
      </c>
      <c r="D11" s="29"/>
      <c r="E11" s="62">
        <v>6380.6757979999984</v>
      </c>
      <c r="F11" s="62"/>
      <c r="G11" s="77">
        <v>13.437079253011206</v>
      </c>
      <c r="H11" s="78"/>
      <c r="I11" s="77">
        <v>10.373162599042601</v>
      </c>
      <c r="J11" s="29"/>
      <c r="K11" s="62">
        <v>5893.0711659999988</v>
      </c>
      <c r="L11" s="62"/>
      <c r="M11" s="77">
        <v>13.325602328335975</v>
      </c>
      <c r="N11" s="78"/>
      <c r="O11" s="77">
        <v>10.70429599798004</v>
      </c>
      <c r="P11" s="68"/>
      <c r="Q11" s="62">
        <v>6243.279204999998</v>
      </c>
      <c r="R11" s="78">
        <v>8315.2110250000023</v>
      </c>
      <c r="S11" s="77">
        <v>12.927079925172919</v>
      </c>
      <c r="T11" s="78">
        <v>10.384286335208088</v>
      </c>
      <c r="U11" s="77">
        <v>10.362427936382829</v>
      </c>
      <c r="V11" s="68"/>
      <c r="W11" s="77">
        <v>13.590887470341713</v>
      </c>
      <c r="X11" s="29"/>
      <c r="Y11" s="61" t="s">
        <v>521</v>
      </c>
      <c r="Z11" s="29"/>
      <c r="AA11" s="198"/>
    </row>
    <row r="12" spans="1:32" ht="13.5" customHeight="1" x14ac:dyDescent="0.3">
      <c r="A12" s="198"/>
      <c r="B12" s="29"/>
      <c r="C12" s="61" t="s">
        <v>327</v>
      </c>
      <c r="D12" s="29"/>
      <c r="E12" s="62">
        <v>6406.0867490000001</v>
      </c>
      <c r="F12" s="62"/>
      <c r="G12" s="77">
        <v>7.0341669732372196</v>
      </c>
      <c r="H12" s="78"/>
      <c r="I12" s="77">
        <f>E12/E11*100-100</f>
        <v>0.39824858376233863</v>
      </c>
      <c r="J12" s="29"/>
      <c r="K12" s="62">
        <v>6011.2745859999995</v>
      </c>
      <c r="L12" s="62"/>
      <c r="M12" s="77">
        <v>10.091384678418009</v>
      </c>
      <c r="N12" s="78"/>
      <c r="O12" s="77">
        <f>K12/K11*100-100</f>
        <v>2.0058033692512254</v>
      </c>
      <c r="P12" s="68"/>
      <c r="Q12" s="62">
        <v>6236.3837510000003</v>
      </c>
      <c r="R12" s="78">
        <v>8385.1434730000001</v>
      </c>
      <c r="S12" s="77">
        <v>5.8813994570096213</v>
      </c>
      <c r="T12" s="78">
        <v>3.1579159244025732</v>
      </c>
      <c r="U12" s="77">
        <v>-0.11044602961975158</v>
      </c>
      <c r="V12" s="68"/>
      <c r="W12" s="77">
        <v>9.709801466865315</v>
      </c>
      <c r="X12" s="29"/>
      <c r="Y12" s="61" t="s">
        <v>522</v>
      </c>
      <c r="Z12" s="29"/>
      <c r="AA12" s="198"/>
    </row>
    <row r="13" spans="1:32" ht="13.5" customHeight="1" x14ac:dyDescent="0.3">
      <c r="A13" s="198"/>
      <c r="B13" s="29"/>
      <c r="C13" s="61" t="s">
        <v>328</v>
      </c>
      <c r="D13" s="29"/>
      <c r="E13" s="62">
        <v>7837.6721039999957</v>
      </c>
      <c r="F13" s="62"/>
      <c r="G13" s="77">
        <v>18.3704942476745</v>
      </c>
      <c r="H13" s="78"/>
      <c r="I13" s="77">
        <f t="shared" ref="I13:I22" si="0">E13/E12*100-100</f>
        <v>22.347267701666198</v>
      </c>
      <c r="J13" s="29"/>
      <c r="K13" s="62">
        <v>7434.0769259999961</v>
      </c>
      <c r="L13" s="62"/>
      <c r="M13" s="77">
        <v>20.515533661330636</v>
      </c>
      <c r="N13" s="78"/>
      <c r="O13" s="77">
        <f t="shared" ref="O13:O22" si="1">K13/K12*100-100</f>
        <v>23.668896165775593</v>
      </c>
      <c r="P13" s="68"/>
      <c r="Q13" s="62">
        <v>7325.2749189999959</v>
      </c>
      <c r="R13" s="78">
        <v>9541.432573</v>
      </c>
      <c r="S13" s="77">
        <v>12.870145390705673</v>
      </c>
      <c r="T13" s="78">
        <v>5.5146809360701212</v>
      </c>
      <c r="U13" s="77">
        <v>17.460297689753162</v>
      </c>
      <c r="V13" s="68"/>
      <c r="W13" s="77">
        <v>13.126824537498536</v>
      </c>
      <c r="X13" s="29"/>
      <c r="Y13" s="61" t="s">
        <v>523</v>
      </c>
      <c r="Z13" s="29"/>
      <c r="AA13" s="198"/>
    </row>
    <row r="14" spans="1:32" ht="13.5" customHeight="1" x14ac:dyDescent="0.3">
      <c r="A14" s="198"/>
      <c r="B14" s="29"/>
      <c r="C14" s="61" t="s">
        <v>329</v>
      </c>
      <c r="D14" s="29"/>
      <c r="E14" s="62">
        <v>5962.5082049999992</v>
      </c>
      <c r="F14" s="62"/>
      <c r="G14" s="77">
        <v>-3.8647398592486013</v>
      </c>
      <c r="H14" s="78"/>
      <c r="I14" s="77">
        <f t="shared" si="0"/>
        <v>-23.925010821044651</v>
      </c>
      <c r="J14" s="29"/>
      <c r="K14" s="62">
        <v>5554.8226819999991</v>
      </c>
      <c r="L14" s="62"/>
      <c r="M14" s="77">
        <v>-1.9510420496047374</v>
      </c>
      <c r="N14" s="78"/>
      <c r="O14" s="77">
        <f t="shared" si="1"/>
        <v>-25.278918454925844</v>
      </c>
      <c r="P14" s="68"/>
      <c r="Q14" s="62">
        <v>5788.8351889999994</v>
      </c>
      <c r="R14" s="78">
        <v>7990.2887220000011</v>
      </c>
      <c r="S14" s="77">
        <v>-4.8097240531447198</v>
      </c>
      <c r="T14" s="78">
        <v>-7.6777915446142799</v>
      </c>
      <c r="U14" s="77">
        <v>-20.974499209781769</v>
      </c>
      <c r="V14" s="68"/>
      <c r="W14" s="77">
        <v>7.4310070743720473</v>
      </c>
      <c r="X14" s="29"/>
      <c r="Y14" s="61" t="s">
        <v>524</v>
      </c>
      <c r="Z14" s="29"/>
      <c r="AA14" s="198"/>
    </row>
    <row r="15" spans="1:32" ht="13.5" customHeight="1" x14ac:dyDescent="0.3">
      <c r="A15" s="198"/>
      <c r="B15" s="29"/>
      <c r="C15" s="61" t="s">
        <v>330</v>
      </c>
      <c r="D15" s="29"/>
      <c r="E15" s="62">
        <v>6915.5553180000006</v>
      </c>
      <c r="F15" s="62"/>
      <c r="G15" s="77">
        <v>-7.4584768239081285</v>
      </c>
      <c r="H15" s="78"/>
      <c r="I15" s="77">
        <f t="shared" si="0"/>
        <v>15.983996671078813</v>
      </c>
      <c r="J15" s="29"/>
      <c r="K15" s="62">
        <v>6467.5111510000024</v>
      </c>
      <c r="L15" s="62"/>
      <c r="M15" s="77">
        <v>-4.9023325752822586</v>
      </c>
      <c r="N15" s="78"/>
      <c r="O15" s="77">
        <f t="shared" si="1"/>
        <v>16.430559916115868</v>
      </c>
      <c r="P15" s="68"/>
      <c r="Q15" s="62">
        <v>6765.9281820000006</v>
      </c>
      <c r="R15" s="78">
        <v>9300.3761179999983</v>
      </c>
      <c r="S15" s="77">
        <v>-3.1301715280347508</v>
      </c>
      <c r="T15" s="78">
        <v>-4.9442130555765686</v>
      </c>
      <c r="U15" s="77">
        <v>16.878922289179727</v>
      </c>
      <c r="V15" s="68"/>
      <c r="W15" s="77">
        <v>2.065886319926193</v>
      </c>
      <c r="X15" s="29"/>
      <c r="Y15" s="61" t="s">
        <v>525</v>
      </c>
      <c r="Z15" s="29"/>
      <c r="AA15" s="198"/>
    </row>
    <row r="16" spans="1:32" ht="13.5" customHeight="1" x14ac:dyDescent="0.3">
      <c r="A16" s="198"/>
      <c r="B16" s="29"/>
      <c r="C16" s="61" t="s">
        <v>331</v>
      </c>
      <c r="D16" s="29"/>
      <c r="E16" s="62">
        <v>6886.3467209999999</v>
      </c>
      <c r="F16" s="62"/>
      <c r="G16" s="77">
        <v>-2.4366663680972067</v>
      </c>
      <c r="H16" s="78"/>
      <c r="I16" s="77">
        <f t="shared" si="0"/>
        <v>-0.42236083231054522</v>
      </c>
      <c r="J16" s="29"/>
      <c r="K16" s="62">
        <v>6445.830668999999</v>
      </c>
      <c r="L16" s="62"/>
      <c r="M16" s="77">
        <v>2.2252782681132288</v>
      </c>
      <c r="N16" s="78"/>
      <c r="O16" s="77">
        <f t="shared" si="1"/>
        <v>-0.33522140888231888</v>
      </c>
      <c r="P16" s="68"/>
      <c r="Q16" s="62">
        <v>6723.297544</v>
      </c>
      <c r="R16" s="78">
        <v>9016.2193840000018</v>
      </c>
      <c r="S16" s="77">
        <v>-3.0066916618608559</v>
      </c>
      <c r="T16" s="78">
        <v>-5.9699434026023397</v>
      </c>
      <c r="U16" s="77">
        <v>-0.63007819257400399</v>
      </c>
      <c r="V16" s="68"/>
      <c r="W16" s="77">
        <v>-4.6738614556715703</v>
      </c>
      <c r="X16" s="29"/>
      <c r="Y16" s="61" t="s">
        <v>526</v>
      </c>
      <c r="Z16" s="29"/>
      <c r="AA16" s="198"/>
    </row>
    <row r="17" spans="1:27" ht="13.5" customHeight="1" x14ac:dyDescent="0.3">
      <c r="A17" s="198"/>
      <c r="B17" s="29"/>
      <c r="C17" s="61" t="s">
        <v>332</v>
      </c>
      <c r="D17" s="29"/>
      <c r="E17" s="62">
        <v>6405.4187169999996</v>
      </c>
      <c r="F17" s="62"/>
      <c r="G17" s="77">
        <v>-10.558005383474111</v>
      </c>
      <c r="H17" s="78"/>
      <c r="I17" s="77">
        <f t="shared" si="0"/>
        <v>-6.9837901500574162</v>
      </c>
      <c r="J17" s="29"/>
      <c r="K17" s="62">
        <v>6062.7876399999996</v>
      </c>
      <c r="L17" s="62"/>
      <c r="M17" s="77">
        <v>-6.9932404897104021</v>
      </c>
      <c r="N17" s="78"/>
      <c r="O17" s="77">
        <f t="shared" si="1"/>
        <v>-5.9424928867922659</v>
      </c>
      <c r="P17" s="68"/>
      <c r="Q17" s="62">
        <v>6274.6433609999995</v>
      </c>
      <c r="R17" s="78">
        <v>8580.0962610000006</v>
      </c>
      <c r="S17" s="77">
        <v>-10.868875083096214</v>
      </c>
      <c r="T17" s="78">
        <v>-7.6988669399025014</v>
      </c>
      <c r="U17" s="77">
        <v>-6.6731269896033041</v>
      </c>
      <c r="V17" s="68"/>
      <c r="W17" s="77">
        <v>-6.8477559011244153</v>
      </c>
      <c r="X17" s="29"/>
      <c r="Y17" s="61" t="s">
        <v>527</v>
      </c>
      <c r="Z17" s="29"/>
      <c r="AA17" s="198"/>
    </row>
    <row r="18" spans="1:27" ht="13.5" customHeight="1" x14ac:dyDescent="0.3">
      <c r="A18" s="198"/>
      <c r="B18" s="29"/>
      <c r="C18" s="61" t="s">
        <v>333</v>
      </c>
      <c r="D18" s="29"/>
      <c r="E18" s="62">
        <v>5316.3315359999988</v>
      </c>
      <c r="F18" s="62"/>
      <c r="G18" s="77">
        <v>-7.8617974647623612</v>
      </c>
      <c r="H18" s="78"/>
      <c r="I18" s="77">
        <f t="shared" si="0"/>
        <v>-17.002591541901239</v>
      </c>
      <c r="J18" s="29"/>
      <c r="K18" s="62">
        <v>4830.3159509999987</v>
      </c>
      <c r="L18" s="62"/>
      <c r="M18" s="77">
        <v>-5.3118651112715156</v>
      </c>
      <c r="N18" s="78"/>
      <c r="O18" s="77">
        <f t="shared" si="1"/>
        <v>-20.328465421889675</v>
      </c>
      <c r="P18" s="68"/>
      <c r="Q18" s="62">
        <v>5172.2883159999992</v>
      </c>
      <c r="R18" s="78">
        <v>7682.2288299999991</v>
      </c>
      <c r="S18" s="77">
        <v>-8.8502700336543683</v>
      </c>
      <c r="T18" s="78">
        <v>-15.898836657294353</v>
      </c>
      <c r="U18" s="77">
        <v>-17.568409574505537</v>
      </c>
      <c r="V18" s="68"/>
      <c r="W18" s="77">
        <v>-6.912143832396211</v>
      </c>
      <c r="X18" s="29"/>
      <c r="Y18" s="61" t="s">
        <v>528</v>
      </c>
      <c r="Z18" s="29"/>
      <c r="AA18" s="198"/>
    </row>
    <row r="19" spans="1:27" ht="13.5" customHeight="1" x14ac:dyDescent="0.3">
      <c r="A19" s="198"/>
      <c r="B19" s="29"/>
      <c r="C19" s="61" t="s">
        <v>334</v>
      </c>
      <c r="D19" s="29"/>
      <c r="E19" s="62">
        <v>6174.7902530000001</v>
      </c>
      <c r="F19" s="62"/>
      <c r="G19" s="77">
        <v>-10.164488995913757</v>
      </c>
      <c r="H19" s="78"/>
      <c r="I19" s="77">
        <f t="shared" si="0"/>
        <v>16.147576786490347</v>
      </c>
      <c r="J19" s="29"/>
      <c r="K19" s="62">
        <v>5809.6117790000008</v>
      </c>
      <c r="L19" s="62"/>
      <c r="M19" s="77">
        <v>-9.465643396176219</v>
      </c>
      <c r="N19" s="78"/>
      <c r="O19" s="77">
        <f t="shared" si="1"/>
        <v>20.273949736088454</v>
      </c>
      <c r="P19" s="68"/>
      <c r="Q19" s="62">
        <v>5884.4441939999997</v>
      </c>
      <c r="R19" s="78">
        <v>8483.379101999999</v>
      </c>
      <c r="S19" s="77">
        <v>-13.030719444046085</v>
      </c>
      <c r="T19" s="78">
        <v>-12.258811926891156</v>
      </c>
      <c r="U19" s="77">
        <v>13.768680987813681</v>
      </c>
      <c r="V19" s="68"/>
      <c r="W19" s="77">
        <v>-9.6359214354536107</v>
      </c>
      <c r="X19" s="29"/>
      <c r="Y19" s="61" t="s">
        <v>529</v>
      </c>
      <c r="Z19" s="29"/>
      <c r="AA19" s="198"/>
    </row>
    <row r="20" spans="1:27" ht="13.5" customHeight="1" x14ac:dyDescent="0.3">
      <c r="A20" s="198"/>
      <c r="B20" s="29"/>
      <c r="C20" s="61" t="s">
        <v>335</v>
      </c>
      <c r="D20" s="29"/>
      <c r="E20" s="62">
        <v>6335.7379249999994</v>
      </c>
      <c r="F20" s="62"/>
      <c r="G20" s="77">
        <v>-5.4860687213434147</v>
      </c>
      <c r="H20" s="78"/>
      <c r="I20" s="77">
        <f t="shared" si="0"/>
        <v>2.6065285686716777</v>
      </c>
      <c r="J20" s="29"/>
      <c r="K20" s="62">
        <v>6001.5532430000003</v>
      </c>
      <c r="L20" s="62"/>
      <c r="M20" s="77">
        <v>-3.96763077496297</v>
      </c>
      <c r="N20" s="78"/>
      <c r="O20" s="77">
        <f t="shared" si="1"/>
        <v>3.303860417899358</v>
      </c>
      <c r="P20" s="68"/>
      <c r="Q20" s="62">
        <v>6111.8232209999996</v>
      </c>
      <c r="R20" s="78">
        <v>8832.0828860000001</v>
      </c>
      <c r="S20" s="77">
        <v>-7.3526373183226355</v>
      </c>
      <c r="T20" s="78">
        <v>-5.1183751342317407</v>
      </c>
      <c r="U20" s="77">
        <v>3.8640697320546167</v>
      </c>
      <c r="V20" s="68"/>
      <c r="W20" s="77">
        <v>-7.8567177813358597</v>
      </c>
      <c r="X20" s="29"/>
      <c r="Y20" s="61" t="s">
        <v>530</v>
      </c>
      <c r="Z20" s="29"/>
      <c r="AA20" s="198"/>
    </row>
    <row r="21" spans="1:27" ht="13.5" customHeight="1" x14ac:dyDescent="0.3">
      <c r="A21" s="198"/>
      <c r="B21" s="29"/>
      <c r="C21" s="61" t="s">
        <v>336</v>
      </c>
      <c r="D21" s="29"/>
      <c r="E21" s="62">
        <v>6923.2477310000031</v>
      </c>
      <c r="F21" s="62"/>
      <c r="G21" s="77">
        <v>-3.1523602938318191</v>
      </c>
      <c r="H21" s="78"/>
      <c r="I21" s="77">
        <f t="shared" si="0"/>
        <v>9.2729499381874092</v>
      </c>
      <c r="J21" s="29"/>
      <c r="K21" s="62">
        <v>6540.3729930000036</v>
      </c>
      <c r="L21" s="62"/>
      <c r="M21" s="77">
        <v>-1.9939368530334178</v>
      </c>
      <c r="N21" s="78"/>
      <c r="O21" s="77">
        <f t="shared" si="1"/>
        <v>8.9780049960976953</v>
      </c>
      <c r="P21" s="68"/>
      <c r="Q21" s="62">
        <v>6778.6254380000028</v>
      </c>
      <c r="R21" s="78">
        <v>8804.7027999999991</v>
      </c>
      <c r="S21" s="77">
        <v>-3.2736239337624795</v>
      </c>
      <c r="T21" s="78">
        <v>-8.3897394397017564</v>
      </c>
      <c r="U21" s="77">
        <v>10.910037690699156</v>
      </c>
      <c r="V21" s="68"/>
      <c r="W21" s="77">
        <v>-6.2326888555297728</v>
      </c>
      <c r="X21" s="29"/>
      <c r="Y21" s="61" t="s">
        <v>531</v>
      </c>
      <c r="Z21" s="29"/>
      <c r="AA21" s="198"/>
    </row>
    <row r="22" spans="1:27" ht="13.5" customHeight="1" x14ac:dyDescent="0.3">
      <c r="A22" s="198"/>
      <c r="B22" s="29"/>
      <c r="C22" s="61" t="s">
        <v>337</v>
      </c>
      <c r="D22" s="29"/>
      <c r="E22" s="62">
        <v>5795.790336</v>
      </c>
      <c r="F22" s="62"/>
      <c r="G22" s="77">
        <v>0.25579255191109951</v>
      </c>
      <c r="H22" s="78"/>
      <c r="I22" s="77">
        <f t="shared" si="0"/>
        <v>-16.285093915556757</v>
      </c>
      <c r="J22" s="29"/>
      <c r="K22" s="62">
        <v>5371.384102</v>
      </c>
      <c r="L22" s="62"/>
      <c r="M22" s="77">
        <v>0.90414298360983025</v>
      </c>
      <c r="N22" s="78"/>
      <c r="O22" s="77">
        <f t="shared" si="1"/>
        <v>-17.873428507076625</v>
      </c>
      <c r="P22" s="68"/>
      <c r="Q22" s="62">
        <v>5373.1135420000001</v>
      </c>
      <c r="R22" s="78">
        <v>8134.5378859999992</v>
      </c>
      <c r="S22" s="77">
        <v>-5.0194879001926864</v>
      </c>
      <c r="T22" s="78">
        <v>-5.1058161288414823</v>
      </c>
      <c r="U22" s="77">
        <v>-20.734467612281748</v>
      </c>
      <c r="V22" s="68"/>
      <c r="W22" s="77">
        <v>-2.9456412073906364</v>
      </c>
      <c r="X22" s="29"/>
      <c r="Y22" s="61" t="s">
        <v>532</v>
      </c>
      <c r="Z22" s="29"/>
      <c r="AA22" s="198"/>
    </row>
    <row r="23" spans="1:27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3">
      <c r="A24" s="198">
        <v>2024</v>
      </c>
      <c r="B24" s="29"/>
      <c r="C24" s="69" t="s">
        <v>296</v>
      </c>
      <c r="D24" s="66"/>
      <c r="E24" s="71">
        <f>SUM(E25:E36)</f>
        <v>78895.068759999995</v>
      </c>
      <c r="F24" s="72"/>
      <c r="G24" s="73">
        <f t="shared" ref="G24:G36" si="2">E24/E10*100-100</f>
        <v>2.0104785650741235</v>
      </c>
      <c r="H24" s="74"/>
      <c r="I24" s="75"/>
      <c r="J24" s="70"/>
      <c r="K24" s="71">
        <f>SUM(K25:K36)</f>
        <v>73490.273198999988</v>
      </c>
      <c r="L24" s="72"/>
      <c r="M24" s="73">
        <f t="shared" ref="M24:M36" si="3">K24/K10*100-100</f>
        <v>1.4742084943153202</v>
      </c>
      <c r="N24" s="74"/>
      <c r="O24" s="75"/>
      <c r="P24" s="76"/>
      <c r="Q24" s="71">
        <f>SUM(Q25:Q36)</f>
        <v>75502.8891</v>
      </c>
      <c r="R24" s="72"/>
      <c r="S24" s="73">
        <v>1.1046800067929752</v>
      </c>
      <c r="T24" s="70"/>
      <c r="U24" s="75"/>
      <c r="V24" s="76"/>
      <c r="W24" s="75"/>
      <c r="X24" s="29"/>
      <c r="Y24" s="69" t="s">
        <v>296</v>
      </c>
      <c r="Z24" s="29"/>
      <c r="AA24" s="198">
        <v>2024</v>
      </c>
    </row>
    <row r="25" spans="1:27" ht="13.5" customHeight="1" x14ac:dyDescent="0.3">
      <c r="A25" s="198"/>
      <c r="B25" s="29"/>
      <c r="C25" s="61" t="s">
        <v>326</v>
      </c>
      <c r="D25" s="29"/>
      <c r="E25" s="62">
        <v>6323.1797489999981</v>
      </c>
      <c r="F25" s="62"/>
      <c r="G25" s="77">
        <f t="shared" si="2"/>
        <v>-0.90109654243869386</v>
      </c>
      <c r="H25" s="78"/>
      <c r="I25" s="77">
        <f>E25/E22*100-100</f>
        <v>9.0995253869721466</v>
      </c>
      <c r="J25" s="29"/>
      <c r="K25" s="62">
        <v>5859.6497039999986</v>
      </c>
      <c r="L25" s="62"/>
      <c r="M25" s="77">
        <f t="shared" si="3"/>
        <v>-0.56713148473116348</v>
      </c>
      <c r="N25" s="78"/>
      <c r="O25" s="77">
        <f>K25/K22*100-100</f>
        <v>9.0901263571561799</v>
      </c>
      <c r="P25" s="68"/>
      <c r="Q25" s="62">
        <v>6212.8186699999978</v>
      </c>
      <c r="R25" s="78">
        <v>7976.5506960000012</v>
      </c>
      <c r="S25" s="77">
        <v>-0.48789320483385268</v>
      </c>
      <c r="T25" s="78">
        <v>-4.0727809310167231</v>
      </c>
      <c r="U25" s="77">
        <v>15.627905895460373</v>
      </c>
      <c r="V25" s="68"/>
      <c r="W25" s="77">
        <v>-1.3881635640826175</v>
      </c>
      <c r="X25" s="29"/>
      <c r="Y25" s="61" t="s">
        <v>521</v>
      </c>
      <c r="Z25" s="29"/>
      <c r="AA25" s="198"/>
    </row>
    <row r="26" spans="1:27" ht="13.5" customHeight="1" x14ac:dyDescent="0.3">
      <c r="A26" s="198"/>
      <c r="B26" s="29"/>
      <c r="C26" s="61" t="s">
        <v>327</v>
      </c>
      <c r="D26" s="29"/>
      <c r="E26" s="62">
        <v>6504.7796069999986</v>
      </c>
      <c r="F26" s="62"/>
      <c r="G26" s="77">
        <f t="shared" si="2"/>
        <v>1.5406107014614463</v>
      </c>
      <c r="H26" s="78"/>
      <c r="I26" s="77">
        <f>E26/E25*100-100</f>
        <v>2.8719705149726309</v>
      </c>
      <c r="J26" s="29"/>
      <c r="K26" s="62">
        <v>6055.2570319999995</v>
      </c>
      <c r="L26" s="62"/>
      <c r="M26" s="77">
        <f t="shared" si="3"/>
        <v>0.73166589499061274</v>
      </c>
      <c r="N26" s="78"/>
      <c r="O26" s="77">
        <f>K26/K25*100-100</f>
        <v>3.338208559915671</v>
      </c>
      <c r="P26" s="68"/>
      <c r="Q26" s="62">
        <v>6344.1434269999982</v>
      </c>
      <c r="R26" s="78">
        <v>8489.976971</v>
      </c>
      <c r="S26" s="77">
        <v>1.7279192606247022</v>
      </c>
      <c r="T26" s="78">
        <v>1.2502290311139177</v>
      </c>
      <c r="U26" s="77">
        <v>2.1137709625122625</v>
      </c>
      <c r="V26" s="68"/>
      <c r="W26" s="77">
        <v>0.30151276940608795</v>
      </c>
      <c r="X26" s="29"/>
      <c r="Y26" s="61" t="s">
        <v>522</v>
      </c>
      <c r="Z26" s="29"/>
      <c r="AA26" s="198"/>
    </row>
    <row r="27" spans="1:27" ht="13.5" customHeight="1" x14ac:dyDescent="0.3">
      <c r="A27" s="198"/>
      <c r="B27" s="29"/>
      <c r="C27" s="61" t="s">
        <v>328</v>
      </c>
      <c r="D27" s="29"/>
      <c r="E27" s="62">
        <v>6777.0391930000023</v>
      </c>
      <c r="F27" s="62"/>
      <c r="G27" s="77">
        <f t="shared" si="2"/>
        <v>-13.532499151867995</v>
      </c>
      <c r="H27" s="78"/>
      <c r="I27" s="77">
        <f t="shared" ref="I27:I36" si="4">E27/E26*100-100</f>
        <v>4.1855312931281503</v>
      </c>
      <c r="J27" s="29"/>
      <c r="K27" s="62">
        <v>6423.3762520000018</v>
      </c>
      <c r="L27" s="62"/>
      <c r="M27" s="77">
        <f t="shared" si="3"/>
        <v>-13.595510028490054</v>
      </c>
      <c r="N27" s="78"/>
      <c r="O27" s="77">
        <f t="shared" ref="O27:O36" si="5">K27/K26*100-100</f>
        <v>6.0793326865336184</v>
      </c>
      <c r="P27" s="68"/>
      <c r="Q27" s="62">
        <v>6320.5043960000021</v>
      </c>
      <c r="R27" s="78">
        <v>8372.9221589999997</v>
      </c>
      <c r="S27" s="77">
        <v>-13.716488925130463</v>
      </c>
      <c r="T27" s="78">
        <v>-12.246697810416947</v>
      </c>
      <c r="U27" s="77">
        <v>-0.37261186276764136</v>
      </c>
      <c r="V27" s="68"/>
      <c r="W27" s="77">
        <v>-4.9428559824817881</v>
      </c>
      <c r="X27" s="29"/>
      <c r="Y27" s="61" t="s">
        <v>523</v>
      </c>
      <c r="Z27" s="29"/>
      <c r="AA27" s="198"/>
    </row>
    <row r="28" spans="1:27" ht="13.5" customHeight="1" x14ac:dyDescent="0.3">
      <c r="A28" s="198"/>
      <c r="B28" s="29"/>
      <c r="C28" s="61" t="s">
        <v>329</v>
      </c>
      <c r="D28" s="29"/>
      <c r="E28" s="62">
        <v>6853.8846340000009</v>
      </c>
      <c r="F28" s="62"/>
      <c r="G28" s="77">
        <f t="shared" si="2"/>
        <v>14.949688928771906</v>
      </c>
      <c r="H28" s="78"/>
      <c r="I28" s="77">
        <f t="shared" si="4"/>
        <v>1.1339087588481362</v>
      </c>
      <c r="J28" s="29"/>
      <c r="K28" s="62">
        <v>6230.0485680000002</v>
      </c>
      <c r="L28" s="62"/>
      <c r="M28" s="77">
        <f t="shared" si="3"/>
        <v>12.155669490369547</v>
      </c>
      <c r="N28" s="78"/>
      <c r="O28" s="77">
        <f t="shared" si="5"/>
        <v>-3.0097518254485891</v>
      </c>
      <c r="P28" s="68"/>
      <c r="Q28" s="62">
        <v>6703.0385620000006</v>
      </c>
      <c r="R28" s="78">
        <v>9087.1575099999991</v>
      </c>
      <c r="S28" s="77">
        <v>15.792527220971493</v>
      </c>
      <c r="T28" s="78">
        <v>13.727523825014515</v>
      </c>
      <c r="U28" s="77">
        <v>6.0522727623145016</v>
      </c>
      <c r="V28" s="68"/>
      <c r="W28" s="77">
        <v>-0.34921652672136361</v>
      </c>
      <c r="X28" s="29"/>
      <c r="Y28" s="61" t="s">
        <v>524</v>
      </c>
      <c r="Z28" s="29"/>
      <c r="AA28" s="198"/>
    </row>
    <row r="29" spans="1:27" ht="13.5" customHeight="1" x14ac:dyDescent="0.3">
      <c r="A29" s="198"/>
      <c r="B29" s="29"/>
      <c r="C29" s="61" t="s">
        <v>330</v>
      </c>
      <c r="D29" s="29"/>
      <c r="E29" s="62">
        <v>6831.9199859999981</v>
      </c>
      <c r="F29" s="62"/>
      <c r="G29" s="77">
        <f t="shared" si="2"/>
        <v>-1.209379842314533</v>
      </c>
      <c r="H29" s="78"/>
      <c r="I29" s="77">
        <f t="shared" si="4"/>
        <v>-0.32047005709789289</v>
      </c>
      <c r="J29" s="29"/>
      <c r="K29" s="62">
        <v>6343.495904999997</v>
      </c>
      <c r="L29" s="62"/>
      <c r="M29" s="77">
        <f t="shared" si="3"/>
        <v>-1.9175111276125136</v>
      </c>
      <c r="N29" s="78"/>
      <c r="O29" s="77">
        <f t="shared" si="5"/>
        <v>1.8209703465669236</v>
      </c>
      <c r="P29" s="68"/>
      <c r="Q29" s="62">
        <v>6655.1953839999978</v>
      </c>
      <c r="R29" s="78">
        <v>8921.0150049999957</v>
      </c>
      <c r="S29" s="77">
        <v>-1.6366239046786717</v>
      </c>
      <c r="T29" s="78">
        <v>-4.0789867870589092</v>
      </c>
      <c r="U29" s="77">
        <v>-0.71375358440019454</v>
      </c>
      <c r="V29" s="68"/>
      <c r="W29" s="77">
        <v>-1.2207715842366014</v>
      </c>
      <c r="X29" s="29"/>
      <c r="Y29" s="61" t="s">
        <v>525</v>
      </c>
      <c r="Z29" s="29"/>
      <c r="AA29" s="198"/>
    </row>
    <row r="30" spans="1:27" ht="13.5" customHeight="1" x14ac:dyDescent="0.3">
      <c r="A30" s="198"/>
      <c r="B30" s="29"/>
      <c r="C30" s="61" t="s">
        <v>331</v>
      </c>
      <c r="D30" s="29"/>
      <c r="E30" s="62">
        <v>6551.5818259999996</v>
      </c>
      <c r="F30" s="62"/>
      <c r="G30" s="77">
        <f t="shared" si="2"/>
        <v>-4.861284343687359</v>
      </c>
      <c r="H30" s="78"/>
      <c r="I30" s="77">
        <f t="shared" si="4"/>
        <v>-4.1033583615509031</v>
      </c>
      <c r="J30" s="29"/>
      <c r="K30" s="62">
        <v>6075.7005679999984</v>
      </c>
      <c r="L30" s="62"/>
      <c r="M30" s="77">
        <f t="shared" si="3"/>
        <v>-5.7421629578336706</v>
      </c>
      <c r="N30" s="78"/>
      <c r="O30" s="77">
        <f t="shared" si="5"/>
        <v>-4.2215734196174139</v>
      </c>
      <c r="P30" s="68"/>
      <c r="Q30" s="62">
        <v>6207.7043809999996</v>
      </c>
      <c r="R30" s="78">
        <v>8343.1963830000004</v>
      </c>
      <c r="S30" s="77">
        <v>-7.6687542032127567</v>
      </c>
      <c r="T30" s="78">
        <v>-7.4645810215569242</v>
      </c>
      <c r="U30" s="77">
        <v>-6.7239348686265146</v>
      </c>
      <c r="V30" s="68"/>
      <c r="W30" s="77">
        <v>2.3930701506440499</v>
      </c>
      <c r="X30" s="29"/>
      <c r="Y30" s="61" t="s">
        <v>526</v>
      </c>
      <c r="Z30" s="29"/>
      <c r="AA30" s="198"/>
    </row>
    <row r="31" spans="1:27" ht="13.5" customHeight="1" x14ac:dyDescent="0.3">
      <c r="A31" s="198"/>
      <c r="B31" s="29"/>
      <c r="C31" s="61" t="s">
        <v>332</v>
      </c>
      <c r="D31" s="29"/>
      <c r="E31" s="62">
        <v>7882.0410090000005</v>
      </c>
      <c r="F31" s="62"/>
      <c r="G31" s="77">
        <f t="shared" si="2"/>
        <v>23.052705174152649</v>
      </c>
      <c r="H31" s="78"/>
      <c r="I31" s="77">
        <f t="shared" si="4"/>
        <v>20.307449686731587</v>
      </c>
      <c r="J31" s="29"/>
      <c r="K31" s="62">
        <v>7347.9882420000004</v>
      </c>
      <c r="L31" s="62"/>
      <c r="M31" s="77">
        <f t="shared" si="3"/>
        <v>21.198179423615798</v>
      </c>
      <c r="N31" s="78"/>
      <c r="O31" s="77">
        <f t="shared" si="5"/>
        <v>20.940592113788355</v>
      </c>
      <c r="P31" s="68"/>
      <c r="Q31" s="62">
        <v>6773.6776270000009</v>
      </c>
      <c r="R31" s="78">
        <v>9618.1446480000013</v>
      </c>
      <c r="S31" s="77">
        <v>7.9531893254960835</v>
      </c>
      <c r="T31" s="78">
        <v>12.09833031499133</v>
      </c>
      <c r="U31" s="77">
        <v>9.1172712368888398</v>
      </c>
      <c r="V31" s="68"/>
      <c r="W31" s="77">
        <v>5.2368251970553246</v>
      </c>
      <c r="X31" s="29"/>
      <c r="Y31" s="61" t="s">
        <v>527</v>
      </c>
      <c r="Z31" s="29"/>
      <c r="AA31" s="198"/>
    </row>
    <row r="32" spans="1:27" ht="13.5" customHeight="1" x14ac:dyDescent="0.3">
      <c r="A32" s="198"/>
      <c r="B32" s="29"/>
      <c r="C32" s="61" t="s">
        <v>333</v>
      </c>
      <c r="D32" s="29"/>
      <c r="E32" s="62">
        <v>5164.2700170000007</v>
      </c>
      <c r="F32" s="62"/>
      <c r="G32" s="77">
        <f t="shared" si="2"/>
        <v>-2.8602715607614044</v>
      </c>
      <c r="H32" s="78"/>
      <c r="I32" s="77">
        <f t="shared" si="4"/>
        <v>-34.480548742346684</v>
      </c>
      <c r="J32" s="29"/>
      <c r="K32" s="62">
        <v>4706.0239050000009</v>
      </c>
      <c r="L32" s="62"/>
      <c r="M32" s="77">
        <f t="shared" si="3"/>
        <v>-2.5731659639006921</v>
      </c>
      <c r="N32" s="78"/>
      <c r="O32" s="77">
        <f t="shared" si="5"/>
        <v>-35.954934194082227</v>
      </c>
      <c r="P32" s="68"/>
      <c r="Q32" s="62">
        <v>5037.8687960000007</v>
      </c>
      <c r="R32" s="78">
        <v>7753.7723430000005</v>
      </c>
      <c r="S32" s="77">
        <v>-2.5988404316941143</v>
      </c>
      <c r="T32" s="78">
        <v>0.93128588829085857</v>
      </c>
      <c r="U32" s="77">
        <v>-25.625796304226739</v>
      </c>
      <c r="V32" s="68"/>
      <c r="W32" s="77">
        <v>5.3191676686927565</v>
      </c>
      <c r="X32" s="29"/>
      <c r="Y32" s="61" t="s">
        <v>528</v>
      </c>
      <c r="Z32" s="29"/>
      <c r="AA32" s="198"/>
    </row>
    <row r="33" spans="1:27" ht="13.5" customHeight="1" x14ac:dyDescent="0.3">
      <c r="A33" s="198"/>
      <c r="B33" s="29"/>
      <c r="C33" s="61" t="s">
        <v>334</v>
      </c>
      <c r="D33" s="29"/>
      <c r="E33" s="62">
        <v>6333.358193</v>
      </c>
      <c r="F33" s="62"/>
      <c r="G33" s="77">
        <f t="shared" si="2"/>
        <v>2.5679890895558941</v>
      </c>
      <c r="H33" s="78"/>
      <c r="I33" s="77">
        <f t="shared" si="4"/>
        <v>22.638014126905375</v>
      </c>
      <c r="J33" s="29"/>
      <c r="K33" s="62">
        <v>5950.5491590000011</v>
      </c>
      <c r="L33" s="62"/>
      <c r="M33" s="77">
        <f t="shared" si="3"/>
        <v>2.4259345608848832</v>
      </c>
      <c r="N33" s="78"/>
      <c r="O33" s="77">
        <f t="shared" si="5"/>
        <v>26.445366175843944</v>
      </c>
      <c r="P33" s="68"/>
      <c r="Q33" s="62">
        <v>6208.9830250000005</v>
      </c>
      <c r="R33" s="78">
        <v>8578.1493100000007</v>
      </c>
      <c r="S33" s="77">
        <v>5.5151994020252886</v>
      </c>
      <c r="T33" s="78">
        <v>1.1171280554662388</v>
      </c>
      <c r="U33" s="77">
        <v>23.246223282548527</v>
      </c>
      <c r="V33" s="68"/>
      <c r="W33" s="77">
        <v>8.2872369243808492</v>
      </c>
      <c r="X33" s="29"/>
      <c r="Y33" s="61" t="s">
        <v>529</v>
      </c>
      <c r="Z33" s="29"/>
      <c r="AA33" s="198"/>
    </row>
    <row r="34" spans="1:27" ht="13.5" customHeight="1" x14ac:dyDescent="0.3">
      <c r="A34" s="198"/>
      <c r="B34" s="29"/>
      <c r="C34" s="61" t="s">
        <v>335</v>
      </c>
      <c r="D34" s="29"/>
      <c r="E34" s="62">
        <v>7245.7079819999981</v>
      </c>
      <c r="F34" s="62"/>
      <c r="G34" s="77">
        <f t="shared" si="2"/>
        <v>14.36249522584221</v>
      </c>
      <c r="H34" s="78"/>
      <c r="I34" s="77">
        <f t="shared" si="4"/>
        <v>14.405466439721977</v>
      </c>
      <c r="J34" s="29"/>
      <c r="K34" s="62">
        <v>6830.2478519999986</v>
      </c>
      <c r="L34" s="62"/>
      <c r="M34" s="77">
        <f t="shared" si="3"/>
        <v>13.808002286184134</v>
      </c>
      <c r="N34" s="78"/>
      <c r="O34" s="77">
        <f t="shared" si="5"/>
        <v>14.783487531894153</v>
      </c>
      <c r="P34" s="68"/>
      <c r="Q34" s="62">
        <v>6920.2641369999983</v>
      </c>
      <c r="R34" s="78">
        <v>9821.7495099999996</v>
      </c>
      <c r="S34" s="77">
        <v>13.227491810008928</v>
      </c>
      <c r="T34" s="78">
        <v>11.205359333399699</v>
      </c>
      <c r="U34" s="77">
        <v>11.455678154314143</v>
      </c>
      <c r="V34" s="68"/>
      <c r="W34" s="77">
        <v>5.1409866499384691</v>
      </c>
      <c r="X34" s="29"/>
      <c r="Y34" s="61" t="s">
        <v>530</v>
      </c>
      <c r="Z34" s="29"/>
      <c r="AA34" s="198"/>
    </row>
    <row r="35" spans="1:27" ht="13.5" customHeight="1" x14ac:dyDescent="0.3">
      <c r="A35" s="198"/>
      <c r="B35" s="29"/>
      <c r="C35" s="61" t="s">
        <v>336</v>
      </c>
      <c r="D35" s="29"/>
      <c r="E35" s="62">
        <v>6781.7120499999992</v>
      </c>
      <c r="F35" s="62"/>
      <c r="G35" s="77">
        <f t="shared" si="2"/>
        <v>-2.0443538422907181</v>
      </c>
      <c r="H35" s="78"/>
      <c r="I35" s="77">
        <f t="shared" si="4"/>
        <v>-6.4037349166247282</v>
      </c>
      <c r="J35" s="29"/>
      <c r="K35" s="62">
        <v>6356.0251679999983</v>
      </c>
      <c r="L35" s="62"/>
      <c r="M35" s="77">
        <f t="shared" si="3"/>
        <v>-2.8186133298102192</v>
      </c>
      <c r="N35" s="78"/>
      <c r="O35" s="77">
        <f t="shared" si="5"/>
        <v>-6.94297914622733</v>
      </c>
      <c r="P35" s="68"/>
      <c r="Q35" s="62">
        <v>6638.4380189999993</v>
      </c>
      <c r="R35" s="78">
        <v>8716.5914319999993</v>
      </c>
      <c r="S35" s="77">
        <v>-2.0680803251664059</v>
      </c>
      <c r="T35" s="78">
        <v>-1.0007307458464112</v>
      </c>
      <c r="U35" s="77">
        <v>-4.0724763162316719</v>
      </c>
      <c r="V35" s="68"/>
      <c r="W35" s="77">
        <v>4.7700576580729717</v>
      </c>
      <c r="X35" s="29"/>
      <c r="Y35" s="61" t="s">
        <v>531</v>
      </c>
      <c r="Z35" s="29"/>
      <c r="AA35" s="198"/>
    </row>
    <row r="36" spans="1:27" ht="13.5" customHeight="1" x14ac:dyDescent="0.3">
      <c r="A36" s="198"/>
      <c r="B36" s="29"/>
      <c r="C36" s="61" t="s">
        <v>337</v>
      </c>
      <c r="D36" s="29"/>
      <c r="E36" s="62">
        <v>5645.5945139999994</v>
      </c>
      <c r="F36" s="62"/>
      <c r="G36" s="77">
        <f t="shared" si="2"/>
        <v>-2.5914640332496788</v>
      </c>
      <c r="H36" s="78"/>
      <c r="I36" s="77">
        <f t="shared" si="4"/>
        <v>-16.752665516077172</v>
      </c>
      <c r="J36" s="29"/>
      <c r="K36" s="62">
        <v>5311.910844</v>
      </c>
      <c r="L36" s="62"/>
      <c r="M36" s="77">
        <f t="shared" si="3"/>
        <v>-1.1072240761530168</v>
      </c>
      <c r="N36" s="78"/>
      <c r="O36" s="77">
        <f t="shared" si="5"/>
        <v>-16.42715842688429</v>
      </c>
      <c r="P36" s="68"/>
      <c r="Q36" s="62">
        <v>5480.2526759999992</v>
      </c>
      <c r="R36" s="78">
        <v>8589.1697100000001</v>
      </c>
      <c r="S36" s="77">
        <v>1.9939860411012091</v>
      </c>
      <c r="T36" s="78">
        <v>5.5889078196125581</v>
      </c>
      <c r="U36" s="77">
        <v>-17.446654464275113</v>
      </c>
      <c r="V36" s="68"/>
      <c r="W36" s="77">
        <v>3.2445333089171839</v>
      </c>
      <c r="X36" s="29"/>
      <c r="Y36" s="61" t="s">
        <v>532</v>
      </c>
      <c r="Z36" s="29"/>
      <c r="AA36" s="198"/>
    </row>
    <row r="37" spans="1:27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7" ht="13.5" customHeight="1" x14ac:dyDescent="0.3">
      <c r="A38" s="198">
        <v>2025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70"/>
      <c r="S38" s="75"/>
      <c r="T38" s="70"/>
      <c r="U38" s="75"/>
      <c r="V38" s="76"/>
      <c r="W38" s="75"/>
      <c r="X38" s="29"/>
      <c r="Y38" s="69" t="s">
        <v>296</v>
      </c>
      <c r="Z38" s="29"/>
      <c r="AA38" s="198">
        <v>2025</v>
      </c>
    </row>
    <row r="39" spans="1:27" ht="13.5" customHeight="1" x14ac:dyDescent="0.3">
      <c r="A39" s="198"/>
      <c r="B39" s="29"/>
      <c r="C39" s="61" t="s">
        <v>326</v>
      </c>
      <c r="D39" s="29"/>
      <c r="E39" s="62">
        <v>7051.1228080000019</v>
      </c>
      <c r="F39" s="62"/>
      <c r="G39" s="77">
        <f t="shared" ref="G39:G47" si="6">E39/E25*100-100</f>
        <v>11.512294255356693</v>
      </c>
      <c r="H39" s="78"/>
      <c r="I39" s="77">
        <f>E39/E36*100-100</f>
        <v>24.896019197173302</v>
      </c>
      <c r="J39" s="29"/>
      <c r="K39" s="62">
        <v>6636.0804440000011</v>
      </c>
      <c r="L39" s="62"/>
      <c r="M39" s="77">
        <f t="shared" ref="M39:M47" si="7">K39/K25*100-100</f>
        <v>13.25046341029541</v>
      </c>
      <c r="N39" s="78"/>
      <c r="O39" s="77">
        <f>K39/K36*100-100</f>
        <v>24.928309960166217</v>
      </c>
      <c r="P39" s="68"/>
      <c r="Q39" s="62">
        <v>6186.5835100000022</v>
      </c>
      <c r="R39" s="78">
        <v>8302.0706859999991</v>
      </c>
      <c r="S39" s="77">
        <v>-0.42227467746126024</v>
      </c>
      <c r="T39" s="78">
        <v>4.0809618393478786</v>
      </c>
      <c r="U39" s="77">
        <v>12.888654515754013</v>
      </c>
      <c r="V39" s="68"/>
      <c r="W39" s="77">
        <v>2.290760247650752</v>
      </c>
      <c r="X39" s="29"/>
      <c r="Y39" s="61" t="s">
        <v>521</v>
      </c>
      <c r="Z39" s="29"/>
      <c r="AA39" s="198"/>
    </row>
    <row r="40" spans="1:27" ht="13.5" customHeight="1" x14ac:dyDescent="0.3">
      <c r="A40" s="198"/>
      <c r="B40" s="29"/>
      <c r="C40" s="61" t="s">
        <v>327</v>
      </c>
      <c r="D40" s="29"/>
      <c r="E40" s="62">
        <v>7253.1330189999971</v>
      </c>
      <c r="F40" s="62"/>
      <c r="G40" s="77">
        <f t="shared" si="6"/>
        <v>11.504669753832573</v>
      </c>
      <c r="H40" s="78"/>
      <c r="I40" s="77">
        <f t="shared" ref="I40:I47" si="8">E40/E39*100-100</f>
        <v>2.864936783838175</v>
      </c>
      <c r="J40" s="29"/>
      <c r="K40" s="62">
        <v>6843.2450999999974</v>
      </c>
      <c r="L40" s="62"/>
      <c r="M40" s="77">
        <f t="shared" si="7"/>
        <v>13.013288516668169</v>
      </c>
      <c r="N40" s="78"/>
      <c r="O40" s="77">
        <f t="shared" ref="O40:O47" si="9">K40/K39*100-100</f>
        <v>3.1217924156917718</v>
      </c>
      <c r="P40" s="68"/>
      <c r="Q40" s="62">
        <v>6400.3592599999974</v>
      </c>
      <c r="R40" s="78">
        <v>8972.4639650000026</v>
      </c>
      <c r="S40" s="77">
        <v>0.88610595972265571</v>
      </c>
      <c r="T40" s="78">
        <v>5.6830188780025992</v>
      </c>
      <c r="U40" s="77">
        <v>3.455473439491243</v>
      </c>
      <c r="V40" s="68"/>
      <c r="W40" s="77">
        <v>7.1204814869781075</v>
      </c>
      <c r="X40" s="29"/>
      <c r="Y40" s="61" t="s">
        <v>522</v>
      </c>
      <c r="Z40" s="29"/>
      <c r="AA40" s="198"/>
    </row>
    <row r="41" spans="1:27" ht="13.5" customHeight="1" x14ac:dyDescent="0.3">
      <c r="A41" s="198"/>
      <c r="B41" s="29"/>
      <c r="C41" s="61" t="s">
        <v>328</v>
      </c>
      <c r="D41" s="29"/>
      <c r="E41" s="62">
        <v>6782.3269250000012</v>
      </c>
      <c r="F41" s="62"/>
      <c r="G41" s="77">
        <f t="shared" si="6"/>
        <v>7.8024220451027304E-2</v>
      </c>
      <c r="H41" s="78"/>
      <c r="I41" s="77">
        <f t="shared" si="8"/>
        <v>-6.4910721031407093</v>
      </c>
      <c r="J41" s="29"/>
      <c r="K41" s="62">
        <v>6442.7835880000002</v>
      </c>
      <c r="L41" s="62"/>
      <c r="M41" s="77">
        <f t="shared" si="7"/>
        <v>0.30213606114004676</v>
      </c>
      <c r="N41" s="78"/>
      <c r="O41" s="77">
        <f t="shared" si="9"/>
        <v>-5.8519241404928977</v>
      </c>
      <c r="P41" s="68"/>
      <c r="Q41" s="62">
        <v>6386.4404230000009</v>
      </c>
      <c r="R41" s="78">
        <v>9138.2086800000034</v>
      </c>
      <c r="S41" s="77">
        <v>1.0432083085287758</v>
      </c>
      <c r="T41" s="78">
        <v>9.1400171465514148</v>
      </c>
      <c r="U41" s="77">
        <v>-0.21746962060372255</v>
      </c>
      <c r="V41" s="68"/>
      <c r="W41" s="77">
        <v>7.5571757850274111</v>
      </c>
      <c r="X41" s="29"/>
      <c r="Y41" s="61" t="s">
        <v>523</v>
      </c>
      <c r="Z41" s="29"/>
      <c r="AA41" s="198"/>
    </row>
    <row r="42" spans="1:27" ht="13.5" customHeight="1" x14ac:dyDescent="0.3">
      <c r="A42" s="198"/>
      <c r="B42" s="29"/>
      <c r="C42" s="61" t="s">
        <v>329</v>
      </c>
      <c r="D42" s="29"/>
      <c r="E42" s="62">
        <v>6408.2377609999976</v>
      </c>
      <c r="F42" s="62"/>
      <c r="G42" s="77">
        <f t="shared" si="6"/>
        <v>-6.5021064228202476</v>
      </c>
      <c r="H42" s="78"/>
      <c r="I42" s="77">
        <f t="shared" si="8"/>
        <v>-5.5156462986337544</v>
      </c>
      <c r="J42" s="29"/>
      <c r="K42" s="62">
        <v>5990.8246529999988</v>
      </c>
      <c r="L42" s="62"/>
      <c r="M42" s="77">
        <f t="shared" si="7"/>
        <v>-3.8398402899898798</v>
      </c>
      <c r="N42" s="78"/>
      <c r="O42" s="77">
        <f t="shared" si="9"/>
        <v>-7.0149637781066758</v>
      </c>
      <c r="P42" s="68"/>
      <c r="Q42" s="62">
        <v>6148.386333999998</v>
      </c>
      <c r="R42" s="78">
        <v>8799.8121800000008</v>
      </c>
      <c r="S42" s="77">
        <v>-8.2746387756795059</v>
      </c>
      <c r="T42" s="78">
        <v>-3.1621035476031807</v>
      </c>
      <c r="U42" s="77">
        <v>-3.7274925190357919</v>
      </c>
      <c r="V42" s="68"/>
      <c r="W42" s="77">
        <v>1.5295928051857004</v>
      </c>
      <c r="X42" s="29"/>
      <c r="Y42" s="61" t="s">
        <v>524</v>
      </c>
      <c r="Z42" s="29"/>
      <c r="AA42" s="198"/>
    </row>
    <row r="43" spans="1:27" ht="13.5" customHeight="1" x14ac:dyDescent="0.3">
      <c r="A43" s="198"/>
      <c r="B43" s="29"/>
      <c r="C43" s="61" t="s">
        <v>330</v>
      </c>
      <c r="D43" s="29"/>
      <c r="E43" s="62">
        <v>6964.9695580000025</v>
      </c>
      <c r="F43" s="62"/>
      <c r="G43" s="77">
        <f t="shared" si="6"/>
        <v>1.9474697050411862</v>
      </c>
      <c r="H43" s="78"/>
      <c r="I43" s="77">
        <f t="shared" si="8"/>
        <v>8.6877518869263639</v>
      </c>
      <c r="J43" s="29"/>
      <c r="K43" s="62">
        <v>6633.2780150000035</v>
      </c>
      <c r="L43" s="62"/>
      <c r="M43" s="77">
        <f t="shared" si="7"/>
        <v>4.5681768277267736</v>
      </c>
      <c r="N43" s="78"/>
      <c r="O43" s="77">
        <f t="shared" si="9"/>
        <v>10.723955368620011</v>
      </c>
      <c r="P43" s="68"/>
      <c r="Q43" s="62">
        <v>6693.2773910000024</v>
      </c>
      <c r="R43" s="78">
        <v>9379.7232299999996</v>
      </c>
      <c r="S43" s="77">
        <v>0.5722147105035873</v>
      </c>
      <c r="T43" s="78">
        <v>5.1418837962150121</v>
      </c>
      <c r="U43" s="77">
        <v>8.8623425302149457</v>
      </c>
      <c r="V43" s="68"/>
      <c r="W43" s="77">
        <v>-1.5017930636051773</v>
      </c>
      <c r="X43" s="29"/>
      <c r="Y43" s="61" t="s">
        <v>525</v>
      </c>
      <c r="Z43" s="29"/>
      <c r="AA43" s="198"/>
    </row>
    <row r="44" spans="1:27" ht="13.5" customHeight="1" x14ac:dyDescent="0.3">
      <c r="A44" s="198"/>
      <c r="B44" s="29"/>
      <c r="C44" s="61" t="s">
        <v>331</v>
      </c>
      <c r="D44" s="29"/>
      <c r="E44" s="62">
        <v>6529.1469399999987</v>
      </c>
      <c r="F44" s="62"/>
      <c r="G44" s="77">
        <f t="shared" si="6"/>
        <v>-0.34243464549228975</v>
      </c>
      <c r="H44" s="78"/>
      <c r="I44" s="77">
        <f t="shared" si="8"/>
        <v>-6.257351369173108</v>
      </c>
      <c r="J44" s="29"/>
      <c r="K44" s="62">
        <v>6183.0211819999995</v>
      </c>
      <c r="L44" s="62"/>
      <c r="M44" s="77">
        <f t="shared" si="7"/>
        <v>1.766390769243074</v>
      </c>
      <c r="N44" s="78"/>
      <c r="O44" s="77">
        <f t="shared" si="9"/>
        <v>-6.7878480591621013</v>
      </c>
      <c r="P44" s="68"/>
      <c r="Q44" s="62">
        <v>6312.4427939999987</v>
      </c>
      <c r="R44" s="78">
        <v>8838.3764719999999</v>
      </c>
      <c r="S44" s="77">
        <v>1.6872326156601929</v>
      </c>
      <c r="T44" s="78">
        <v>5.9351364425386492</v>
      </c>
      <c r="U44" s="77">
        <v>-5.6898074702848191</v>
      </c>
      <c r="V44" s="68"/>
      <c r="W44" s="77">
        <v>-1.655511139711507</v>
      </c>
      <c r="X44" s="29"/>
      <c r="Y44" s="61" t="s">
        <v>526</v>
      </c>
      <c r="Z44" s="29"/>
      <c r="AA44" s="198"/>
    </row>
    <row r="45" spans="1:27" ht="13.5" customHeight="1" x14ac:dyDescent="0.3">
      <c r="A45" s="198"/>
      <c r="B45" s="29"/>
      <c r="C45" s="61" t="s">
        <v>332</v>
      </c>
      <c r="D45" s="29"/>
      <c r="E45" s="62">
        <v>6969.0102799999995</v>
      </c>
      <c r="F45" s="62"/>
      <c r="G45" s="77">
        <f t="shared" si="6"/>
        <v>-11.583684073166694</v>
      </c>
      <c r="H45" s="78"/>
      <c r="I45" s="77">
        <f t="shared" si="8"/>
        <v>6.7369189886849341</v>
      </c>
      <c r="J45" s="29"/>
      <c r="K45" s="62">
        <v>6579.5333790000004</v>
      </c>
      <c r="L45" s="62"/>
      <c r="M45" s="77">
        <f t="shared" si="7"/>
        <v>-10.458030656712637</v>
      </c>
      <c r="N45" s="78"/>
      <c r="O45" s="77">
        <f t="shared" si="9"/>
        <v>6.4129199193806272</v>
      </c>
      <c r="P45" s="68"/>
      <c r="Q45" s="62">
        <v>6766.5642479999997</v>
      </c>
      <c r="R45" s="78">
        <v>9712.5994290000017</v>
      </c>
      <c r="S45" s="77">
        <v>-0.10501502125886475</v>
      </c>
      <c r="T45" s="78">
        <v>0.98204783205918034</v>
      </c>
      <c r="U45" s="77">
        <v>7.1940684267530344</v>
      </c>
      <c r="V45" s="68"/>
      <c r="W45" s="77">
        <v>-3.7733155920553401</v>
      </c>
      <c r="X45" s="29"/>
      <c r="Y45" s="61" t="s">
        <v>527</v>
      </c>
      <c r="Z45" s="29"/>
      <c r="AA45" s="198"/>
    </row>
    <row r="46" spans="1:27" ht="13.5" customHeight="1" x14ac:dyDescent="0.3">
      <c r="A46" s="198"/>
      <c r="B46" s="29"/>
      <c r="C46" s="61" t="s">
        <v>333</v>
      </c>
      <c r="D46" s="29"/>
      <c r="E46" s="62">
        <v>5046.3656259999989</v>
      </c>
      <c r="F46" s="62"/>
      <c r="G46" s="77">
        <f t="shared" si="6"/>
        <v>-2.2830795177610383</v>
      </c>
      <c r="H46" s="78"/>
      <c r="I46" s="77">
        <f t="shared" si="8"/>
        <v>-27.588489279714494</v>
      </c>
      <c r="J46" s="29"/>
      <c r="K46" s="62">
        <v>4706.6981849999993</v>
      </c>
      <c r="L46" s="62"/>
      <c r="M46" s="77">
        <f t="shared" si="7"/>
        <v>1.4328019015835025E-2</v>
      </c>
      <c r="N46" s="78"/>
      <c r="O46" s="77">
        <f t="shared" si="9"/>
        <v>-28.464559507784529</v>
      </c>
      <c r="P46" s="68"/>
      <c r="Q46" s="62">
        <v>4703.0764279999985</v>
      </c>
      <c r="R46" s="78">
        <v>7634.1751759999988</v>
      </c>
      <c r="S46" s="77">
        <v>-6.6455158233938647</v>
      </c>
      <c r="T46" s="78">
        <v>-1.5424384636205275</v>
      </c>
      <c r="U46" s="77">
        <v>-30.495355462115185</v>
      </c>
      <c r="V46" s="68"/>
      <c r="W46" s="77">
        <v>-5.3749146092127233</v>
      </c>
      <c r="X46" s="29"/>
      <c r="Y46" s="61" t="s">
        <v>528</v>
      </c>
      <c r="Z46" s="29"/>
      <c r="AA46" s="198"/>
    </row>
    <row r="47" spans="1:27" ht="13.5" customHeight="1" x14ac:dyDescent="0.3">
      <c r="A47" s="198"/>
      <c r="B47" s="29"/>
      <c r="C47" s="61" t="s">
        <v>334</v>
      </c>
      <c r="D47" s="29"/>
      <c r="E47" s="62">
        <v>7204.5465849999982</v>
      </c>
      <c r="F47" s="62"/>
      <c r="G47" s="77">
        <f t="shared" si="6"/>
        <v>13.755552196035367</v>
      </c>
      <c r="H47" s="78"/>
      <c r="I47" s="77">
        <f t="shared" si="8"/>
        <v>42.767035109001426</v>
      </c>
      <c r="J47" s="29"/>
      <c r="K47" s="62">
        <v>6837.5005499999988</v>
      </c>
      <c r="L47" s="62"/>
      <c r="M47" s="77">
        <f t="shared" si="7"/>
        <v>14.905370366674717</v>
      </c>
      <c r="N47" s="78"/>
      <c r="O47" s="77">
        <f t="shared" si="9"/>
        <v>45.271701758798883</v>
      </c>
      <c r="P47" s="68"/>
      <c r="Q47" s="62">
        <v>6399.0450829999982</v>
      </c>
      <c r="R47" s="78">
        <v>9520.4260789999989</v>
      </c>
      <c r="S47" s="77">
        <v>3.0610819394211148</v>
      </c>
      <c r="T47" s="78">
        <v>10.984616086147355</v>
      </c>
      <c r="U47" s="77">
        <v>36.060835518278338</v>
      </c>
      <c r="V47" s="68"/>
      <c r="W47" s="77">
        <v>-0.82430059148475721</v>
      </c>
      <c r="X47" s="29"/>
      <c r="Y47" s="61" t="s">
        <v>529</v>
      </c>
      <c r="Z47" s="29"/>
      <c r="AA47" s="198"/>
    </row>
    <row r="48" spans="1:27" ht="13.5" customHeight="1" x14ac:dyDescent="0.3">
      <c r="A48" s="198"/>
      <c r="B48" s="29"/>
      <c r="C48" s="61" t="s">
        <v>335</v>
      </c>
      <c r="D48" s="29"/>
      <c r="E48" s="62">
        <v>6828.0214290000004</v>
      </c>
      <c r="F48" s="62"/>
      <c r="G48" s="77">
        <f>E48/E34*100-100</f>
        <v>-5.7646064958403969</v>
      </c>
      <c r="H48" s="78"/>
      <c r="I48" s="77">
        <f>E48/E47*100-100</f>
        <v>-5.2262158563028862</v>
      </c>
      <c r="J48" s="29"/>
      <c r="K48" s="62">
        <v>6589.6016090000003</v>
      </c>
      <c r="L48" s="62"/>
      <c r="M48" s="77">
        <f>K48/K34*100-100</f>
        <v>-3.5232432001648988</v>
      </c>
      <c r="N48" s="78"/>
      <c r="O48" s="77">
        <f>K48/K47*100-100</f>
        <v>-3.6255783701545568</v>
      </c>
      <c r="P48" s="68"/>
      <c r="Q48" s="62">
        <v>6672.6518840000008</v>
      </c>
      <c r="R48" s="78">
        <v>9486.7855459999992</v>
      </c>
      <c r="S48" s="77">
        <v>-3.5780751731152804</v>
      </c>
      <c r="T48" s="78">
        <v>-3.4104307349618068</v>
      </c>
      <c r="U48" s="77">
        <v>4.2757442313834986</v>
      </c>
      <c r="V48" s="68"/>
      <c r="W48" s="77">
        <v>1.7904894014718451</v>
      </c>
      <c r="X48" s="29"/>
      <c r="Y48" s="61" t="s">
        <v>530</v>
      </c>
      <c r="Z48" s="29"/>
      <c r="AA48" s="198"/>
    </row>
    <row r="49" spans="1:27" ht="13.5" customHeight="1" x14ac:dyDescent="0.3">
      <c r="A49" s="198"/>
      <c r="B49" s="29"/>
      <c r="C49" s="61" t="s">
        <v>336</v>
      </c>
      <c r="D49" s="29"/>
      <c r="E49" s="62">
        <v>6668.2509239999999</v>
      </c>
      <c r="F49" s="62"/>
      <c r="G49" s="77">
        <f>E49/E35*100-100</f>
        <v>-1.6730454664467658</v>
      </c>
      <c r="H49" s="78"/>
      <c r="I49" s="77">
        <f>E49/E48*100-100</f>
        <v>-2.3399238953970212</v>
      </c>
      <c r="J49" s="29"/>
      <c r="K49" s="62">
        <v>6516.4952439999988</v>
      </c>
      <c r="L49" s="62"/>
      <c r="M49" s="77">
        <f>K49/K35*100-100</f>
        <v>2.5246922684935669</v>
      </c>
      <c r="N49" s="78"/>
      <c r="O49" s="77">
        <f>K49/K48*100-100</f>
        <v>-1.1094201036395646</v>
      </c>
      <c r="P49" s="68"/>
      <c r="Q49" s="62">
        <v>6228.0791900000004</v>
      </c>
      <c r="R49" s="78">
        <v>8473.7098359999982</v>
      </c>
      <c r="S49" s="77">
        <v>-6.1815569841204052</v>
      </c>
      <c r="T49" s="78">
        <v>-2.7864285930431834</v>
      </c>
      <c r="U49" s="77">
        <v>-6.6626088357166822</v>
      </c>
      <c r="V49" s="68"/>
      <c r="W49" s="77">
        <v>1.670077190774947</v>
      </c>
      <c r="X49" s="29"/>
      <c r="Y49" s="61" t="s">
        <v>531</v>
      </c>
      <c r="Z49" s="29"/>
      <c r="AA49" s="198"/>
    </row>
    <row r="50" spans="1:27" ht="6.75" customHeight="1" thickBot="1" x14ac:dyDescent="0.35">
      <c r="A50" s="63"/>
      <c r="B50" s="80"/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1"/>
      <c r="Q50" s="80"/>
      <c r="R50" s="80"/>
      <c r="S50" s="80"/>
      <c r="T50" s="80"/>
      <c r="U50" s="80"/>
      <c r="V50" s="81"/>
      <c r="W50" s="80"/>
      <c r="X50" s="80"/>
      <c r="Y50" s="80"/>
      <c r="Z50" s="80"/>
      <c r="AA50" s="63"/>
    </row>
    <row r="51" spans="1:27" ht="14.4" thickTop="1" x14ac:dyDescent="0.3"/>
    <row r="52" spans="1:27" x14ac:dyDescent="0.3">
      <c r="C52" s="7" t="s">
        <v>713</v>
      </c>
    </row>
    <row r="53" spans="1:27" x14ac:dyDescent="0.3">
      <c r="C53" s="7" t="s">
        <v>712</v>
      </c>
    </row>
  </sheetData>
  <mergeCells count="21">
    <mergeCell ref="AA24:AA36"/>
    <mergeCell ref="AA38:AA49"/>
    <mergeCell ref="A38:A49"/>
    <mergeCell ref="A10:A22"/>
    <mergeCell ref="A24:A36"/>
    <mergeCell ref="AA10:AA22"/>
    <mergeCell ref="A4:A8"/>
    <mergeCell ref="C4:C8"/>
    <mergeCell ref="A1:AA1"/>
    <mergeCell ref="Y4:Y8"/>
    <mergeCell ref="AA4:AA8"/>
    <mergeCell ref="Q4:U4"/>
    <mergeCell ref="Q6:Q8"/>
    <mergeCell ref="S6:U6"/>
    <mergeCell ref="AE10:AF10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53"/>
  <sheetViews>
    <sheetView showGridLines="0" zoomScale="90" zoomScaleNormal="90" workbookViewId="0">
      <pane ySplit="8" topLeftCell="A36" activePane="bottomLeft" state="frozen"/>
      <selection activeCell="G9" sqref="G9:I9"/>
      <selection pane="bottomLeft" activeCell="A4" sqref="A4:A8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11.6640625" style="7" customWidth="1"/>
    <col min="22" max="22" width="0.5546875" style="7" customWidth="1"/>
    <col min="23" max="23" width="31.6640625" style="7" customWidth="1"/>
    <col min="24" max="24" width="0.5546875" style="7" customWidth="1"/>
    <col min="25" max="25" width="11.6640625" style="7" customWidth="1"/>
    <col min="26" max="26" width="0.5546875" style="7" customWidth="1"/>
    <col min="27" max="27" width="9.109375" style="7"/>
    <col min="28" max="28" width="4.6640625" style="7" customWidth="1"/>
    <col min="29" max="16384" width="9.109375" style="7"/>
  </cols>
  <sheetData>
    <row r="1" spans="1:32" ht="26.25" customHeight="1" x14ac:dyDescent="0.3">
      <c r="A1" s="201" t="s">
        <v>661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</row>
    <row r="2" spans="1:32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3">
      <c r="A4" s="194" t="s">
        <v>162</v>
      </c>
      <c r="B4" s="66"/>
      <c r="C4" s="194" t="s">
        <v>163</v>
      </c>
      <c r="D4" s="66"/>
      <c r="E4" s="194" t="s">
        <v>655</v>
      </c>
      <c r="F4" s="195"/>
      <c r="G4" s="195"/>
      <c r="H4" s="195"/>
      <c r="I4" s="195"/>
      <c r="J4" s="66"/>
      <c r="K4" s="194" t="s">
        <v>656</v>
      </c>
      <c r="L4" s="194"/>
      <c r="M4" s="194"/>
      <c r="N4" s="194"/>
      <c r="O4" s="194"/>
      <c r="P4" s="67"/>
      <c r="Q4" s="194" t="s">
        <v>711</v>
      </c>
      <c r="R4" s="194"/>
      <c r="S4" s="194"/>
      <c r="T4" s="194"/>
      <c r="U4" s="194"/>
      <c r="V4" s="67"/>
      <c r="W4" s="27" t="s">
        <v>657</v>
      </c>
      <c r="X4" s="66"/>
      <c r="Y4" s="194" t="s">
        <v>520</v>
      </c>
      <c r="Z4" s="66"/>
      <c r="AA4" s="194" t="s">
        <v>533</v>
      </c>
    </row>
    <row r="5" spans="1:32" ht="3" customHeight="1" x14ac:dyDescent="0.3">
      <c r="A5" s="194"/>
      <c r="B5" s="66"/>
      <c r="C5" s="194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4"/>
      <c r="Z5" s="66"/>
      <c r="AA5" s="194"/>
    </row>
    <row r="6" spans="1:32" ht="26.25" customHeight="1" x14ac:dyDescent="0.3">
      <c r="A6" s="194"/>
      <c r="B6" s="66"/>
      <c r="C6" s="194"/>
      <c r="D6" s="66"/>
      <c r="E6" s="194" t="s">
        <v>643</v>
      </c>
      <c r="F6" s="66"/>
      <c r="G6" s="194" t="s">
        <v>702</v>
      </c>
      <c r="H6" s="195"/>
      <c r="I6" s="195"/>
      <c r="J6" s="66"/>
      <c r="K6" s="194" t="s">
        <v>643</v>
      </c>
      <c r="L6" s="66"/>
      <c r="M6" s="194" t="s">
        <v>702</v>
      </c>
      <c r="N6" s="195"/>
      <c r="O6" s="195"/>
      <c r="P6" s="67"/>
      <c r="Q6" s="194" t="s">
        <v>643</v>
      </c>
      <c r="R6" s="66"/>
      <c r="S6" s="194" t="s">
        <v>702</v>
      </c>
      <c r="T6" s="195"/>
      <c r="U6" s="195"/>
      <c r="V6" s="67"/>
      <c r="W6" s="27" t="s">
        <v>703</v>
      </c>
      <c r="X6" s="66"/>
      <c r="Y6" s="194"/>
      <c r="Z6" s="66"/>
      <c r="AA6" s="194"/>
      <c r="AE6" s="28"/>
      <c r="AF6" s="28"/>
    </row>
    <row r="7" spans="1:32" ht="3" customHeight="1" x14ac:dyDescent="0.3">
      <c r="A7" s="194"/>
      <c r="B7" s="66"/>
      <c r="C7" s="194"/>
      <c r="D7" s="66"/>
      <c r="E7" s="194"/>
      <c r="F7" s="66"/>
      <c r="G7" s="66"/>
      <c r="H7" s="66"/>
      <c r="I7" s="66"/>
      <c r="J7" s="66"/>
      <c r="K7" s="194"/>
      <c r="L7" s="66"/>
      <c r="M7" s="66"/>
      <c r="N7" s="66"/>
      <c r="O7" s="66"/>
      <c r="P7" s="67"/>
      <c r="Q7" s="194"/>
      <c r="R7" s="66"/>
      <c r="S7" s="66"/>
      <c r="T7" s="66"/>
      <c r="U7" s="66"/>
      <c r="V7" s="67"/>
      <c r="W7" s="66"/>
      <c r="X7" s="66"/>
      <c r="Y7" s="194"/>
      <c r="Z7" s="66"/>
      <c r="AA7" s="194"/>
    </row>
    <row r="8" spans="1:32" ht="37.5" customHeight="1" x14ac:dyDescent="0.3">
      <c r="A8" s="194"/>
      <c r="B8" s="66"/>
      <c r="C8" s="194"/>
      <c r="D8" s="66"/>
      <c r="E8" s="194"/>
      <c r="F8" s="66"/>
      <c r="G8" s="27" t="s">
        <v>652</v>
      </c>
      <c r="H8" s="66"/>
      <c r="I8" s="27" t="s">
        <v>653</v>
      </c>
      <c r="J8" s="66"/>
      <c r="K8" s="194"/>
      <c r="L8" s="66"/>
      <c r="M8" s="27" t="s">
        <v>652</v>
      </c>
      <c r="N8" s="66"/>
      <c r="O8" s="27" t="s">
        <v>653</v>
      </c>
      <c r="P8" s="67"/>
      <c r="Q8" s="194"/>
      <c r="R8" s="66"/>
      <c r="S8" s="27" t="s">
        <v>652</v>
      </c>
      <c r="T8" s="66"/>
      <c r="U8" s="27" t="s">
        <v>653</v>
      </c>
      <c r="V8" s="67"/>
      <c r="W8" s="27" t="s">
        <v>652</v>
      </c>
      <c r="X8" s="66"/>
      <c r="Y8" s="194"/>
      <c r="Z8" s="66"/>
      <c r="AA8" s="194"/>
      <c r="AE8" s="28"/>
      <c r="AF8" s="28"/>
    </row>
    <row r="9" spans="1:32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3">
      <c r="A10" s="198">
        <v>2023</v>
      </c>
      <c r="B10" s="29"/>
      <c r="C10" s="69" t="s">
        <v>296</v>
      </c>
      <c r="D10" s="66"/>
      <c r="E10" s="71">
        <f>SUM(E11:E22)</f>
        <v>-27808.248042000003</v>
      </c>
      <c r="F10" s="72"/>
      <c r="G10" s="82">
        <f>SUM(G11:G22)</f>
        <v>3350.5749439999981</v>
      </c>
      <c r="H10" s="74"/>
      <c r="I10" s="75"/>
      <c r="J10" s="70"/>
      <c r="K10" s="71">
        <f>SUM(K11:K22)</f>
        <v>-20581.105180999995</v>
      </c>
      <c r="L10" s="72"/>
      <c r="M10" s="82">
        <f>SUM(M11:M22)</f>
        <v>-1030.6274739999944</v>
      </c>
      <c r="N10" s="74"/>
      <c r="O10" s="75"/>
      <c r="P10" s="76"/>
      <c r="Q10" s="71">
        <f>SUM(Q11:Q22)</f>
        <v>-28387.762198000004</v>
      </c>
      <c r="R10" s="72"/>
      <c r="S10" s="82">
        <f>SUM(S11:S22)</f>
        <v>3286.1340439999985</v>
      </c>
      <c r="T10" s="74"/>
      <c r="U10" s="75"/>
      <c r="V10" s="76"/>
      <c r="W10" s="75"/>
      <c r="X10" s="29"/>
      <c r="Y10" s="69" t="s">
        <v>296</v>
      </c>
      <c r="Z10" s="29"/>
      <c r="AA10" s="198">
        <v>2023</v>
      </c>
      <c r="AE10" s="197"/>
      <c r="AF10" s="197"/>
    </row>
    <row r="11" spans="1:32" ht="13.5" customHeight="1" x14ac:dyDescent="0.3">
      <c r="A11" s="198"/>
      <c r="B11" s="29"/>
      <c r="C11" s="61" t="s">
        <v>326</v>
      </c>
      <c r="D11" s="29"/>
      <c r="E11" s="62">
        <v>-2051.8086830000047</v>
      </c>
      <c r="F11" s="62"/>
      <c r="G11" s="78">
        <v>-77.371423000003233</v>
      </c>
      <c r="H11" s="78"/>
      <c r="I11" s="78">
        <v>830.70924499999364</v>
      </c>
      <c r="J11" s="29"/>
      <c r="K11" s="62">
        <v>-1416.6990100000039</v>
      </c>
      <c r="L11" s="62"/>
      <c r="M11" s="78">
        <v>-69.795020000000477</v>
      </c>
      <c r="N11" s="78"/>
      <c r="O11" s="78">
        <v>813.65156999999454</v>
      </c>
      <c r="P11" s="68"/>
      <c r="Q11" s="62">
        <v>-2071.9318200000043</v>
      </c>
      <c r="R11" s="62"/>
      <c r="S11" s="78">
        <v>-67.559083000002829</v>
      </c>
      <c r="T11" s="78"/>
      <c r="U11" s="78">
        <v>843.21838099999331</v>
      </c>
      <c r="V11" s="68"/>
      <c r="W11" s="78">
        <v>-748.08405999999559</v>
      </c>
      <c r="X11" s="29"/>
      <c r="Y11" s="61" t="s">
        <v>521</v>
      </c>
      <c r="Z11" s="29"/>
      <c r="AA11" s="198"/>
    </row>
    <row r="12" spans="1:32" ht="13.5" customHeight="1" x14ac:dyDescent="0.3">
      <c r="A12" s="198"/>
      <c r="B12" s="29"/>
      <c r="C12" s="61" t="s">
        <v>327</v>
      </c>
      <c r="D12" s="29"/>
      <c r="E12" s="62">
        <v>-2347.0843719999993</v>
      </c>
      <c r="F12" s="62"/>
      <c r="G12" s="78">
        <v>-122.69662199999584</v>
      </c>
      <c r="H12" s="78"/>
      <c r="I12" s="78">
        <v>-295.2756889999946</v>
      </c>
      <c r="J12" s="29"/>
      <c r="K12" s="62">
        <v>-1732.0407180000002</v>
      </c>
      <c r="L12" s="62"/>
      <c r="M12" s="78">
        <v>-387.74708699999792</v>
      </c>
      <c r="N12" s="78"/>
      <c r="O12" s="78">
        <v>-315.34170799999629</v>
      </c>
      <c r="P12" s="68"/>
      <c r="Q12" s="62">
        <v>-2148.7597219999998</v>
      </c>
      <c r="R12" s="62"/>
      <c r="S12" s="78">
        <v>89.722989000004418</v>
      </c>
      <c r="T12" s="78"/>
      <c r="U12" s="78">
        <v>-76.827901999995447</v>
      </c>
      <c r="V12" s="68"/>
      <c r="W12" s="78">
        <v>-540.20368899999448</v>
      </c>
      <c r="X12" s="29"/>
      <c r="Y12" s="61" t="s">
        <v>522</v>
      </c>
      <c r="Z12" s="29"/>
      <c r="AA12" s="198"/>
    </row>
    <row r="13" spans="1:32" ht="13.5" customHeight="1" x14ac:dyDescent="0.3">
      <c r="A13" s="198"/>
      <c r="B13" s="29"/>
      <c r="C13" s="61" t="s">
        <v>328</v>
      </c>
      <c r="D13" s="29"/>
      <c r="E13" s="62">
        <v>-2140.5847860000049</v>
      </c>
      <c r="F13" s="62"/>
      <c r="G13" s="78">
        <v>381.6146109999936</v>
      </c>
      <c r="H13" s="78"/>
      <c r="I13" s="78">
        <v>206.49958599999445</v>
      </c>
      <c r="J13" s="29"/>
      <c r="K13" s="62">
        <v>-1348.9623900000024</v>
      </c>
      <c r="L13" s="62"/>
      <c r="M13" s="78">
        <v>215.04183199999716</v>
      </c>
      <c r="N13" s="78"/>
      <c r="O13" s="78">
        <v>383.07832799999778</v>
      </c>
      <c r="P13" s="68"/>
      <c r="Q13" s="62">
        <v>-2216.1576540000042</v>
      </c>
      <c r="R13" s="62"/>
      <c r="S13" s="78">
        <v>336.59371199999441</v>
      </c>
      <c r="T13" s="78"/>
      <c r="U13" s="78">
        <v>-67.397932000004403</v>
      </c>
      <c r="V13" s="68"/>
      <c r="W13" s="78">
        <v>181.54656599999453</v>
      </c>
      <c r="X13" s="29"/>
      <c r="Y13" s="61" t="s">
        <v>523</v>
      </c>
      <c r="Z13" s="29"/>
      <c r="AA13" s="198"/>
    </row>
    <row r="14" spans="1:32" ht="13.5" customHeight="1" x14ac:dyDescent="0.3">
      <c r="A14" s="198"/>
      <c r="B14" s="29"/>
      <c r="C14" s="61" t="s">
        <v>329</v>
      </c>
      <c r="D14" s="29"/>
      <c r="E14" s="62">
        <v>-2142.8729350000021</v>
      </c>
      <c r="F14" s="62"/>
      <c r="G14" s="78">
        <v>399.99412599999687</v>
      </c>
      <c r="H14" s="78"/>
      <c r="I14" s="78">
        <v>-2.2881489999972473</v>
      </c>
      <c r="J14" s="29"/>
      <c r="K14" s="62">
        <v>-1682.5192160000033</v>
      </c>
      <c r="L14" s="62"/>
      <c r="M14" s="78">
        <v>-106.88649800000712</v>
      </c>
      <c r="N14" s="78"/>
      <c r="O14" s="78">
        <v>-333.55682600000091</v>
      </c>
      <c r="P14" s="68"/>
      <c r="Q14" s="62">
        <v>-2201.4535330000017</v>
      </c>
      <c r="R14" s="62"/>
      <c r="S14" s="78">
        <v>372.00114599999779</v>
      </c>
      <c r="T14" s="78"/>
      <c r="U14" s="78">
        <v>14.704121000002488</v>
      </c>
      <c r="V14" s="68"/>
      <c r="W14" s="78">
        <v>658.91211499999463</v>
      </c>
      <c r="X14" s="29"/>
      <c r="Y14" s="61" t="s">
        <v>524</v>
      </c>
      <c r="Z14" s="29"/>
      <c r="AA14" s="198"/>
    </row>
    <row r="15" spans="1:32" ht="13.5" customHeight="1" x14ac:dyDescent="0.3">
      <c r="A15" s="198"/>
      <c r="B15" s="29"/>
      <c r="C15" s="61" t="s">
        <v>330</v>
      </c>
      <c r="D15" s="29"/>
      <c r="E15" s="62">
        <v>-2489.525464999997</v>
      </c>
      <c r="F15" s="62"/>
      <c r="G15" s="78">
        <v>-89.810106999995696</v>
      </c>
      <c r="H15" s="78"/>
      <c r="I15" s="78">
        <v>-346.65252999999484</v>
      </c>
      <c r="J15" s="29"/>
      <c r="K15" s="62">
        <v>-1927.6076669999948</v>
      </c>
      <c r="L15" s="62"/>
      <c r="M15" s="78">
        <v>-598.40068799999335</v>
      </c>
      <c r="N15" s="78"/>
      <c r="O15" s="78">
        <v>-245.08845099999144</v>
      </c>
      <c r="P15" s="68"/>
      <c r="Q15" s="62">
        <v>-2534.4479359999978</v>
      </c>
      <c r="R15" s="62"/>
      <c r="S15" s="78">
        <v>265.11933100000442</v>
      </c>
      <c r="T15" s="78"/>
      <c r="U15" s="78">
        <v>-332.99440299999605</v>
      </c>
      <c r="V15" s="68"/>
      <c r="W15" s="78">
        <v>691.79862999999477</v>
      </c>
      <c r="X15" s="29"/>
      <c r="Y15" s="61" t="s">
        <v>525</v>
      </c>
      <c r="Z15" s="29"/>
      <c r="AA15" s="198"/>
    </row>
    <row r="16" spans="1:32" ht="13.5" customHeight="1" x14ac:dyDescent="0.3">
      <c r="A16" s="198"/>
      <c r="B16" s="29"/>
      <c r="C16" s="61" t="s">
        <v>331</v>
      </c>
      <c r="D16" s="29"/>
      <c r="E16" s="62">
        <v>-2214.581368000001</v>
      </c>
      <c r="F16" s="62"/>
      <c r="G16" s="78">
        <v>406.51070599999912</v>
      </c>
      <c r="H16" s="78"/>
      <c r="I16" s="78">
        <v>274.94409699999596</v>
      </c>
      <c r="J16" s="29"/>
      <c r="K16" s="62">
        <v>-1600.7139260000022</v>
      </c>
      <c r="L16" s="62"/>
      <c r="M16" s="78">
        <v>-211.53373200000078</v>
      </c>
      <c r="N16" s="78"/>
      <c r="O16" s="78">
        <v>326.89374099999259</v>
      </c>
      <c r="P16" s="68"/>
      <c r="Q16" s="62">
        <v>-2292.9218400000018</v>
      </c>
      <c r="R16" s="62"/>
      <c r="S16" s="78">
        <v>364.02215199999864</v>
      </c>
      <c r="T16" s="78"/>
      <c r="U16" s="78">
        <v>241.52609599999596</v>
      </c>
      <c r="V16" s="68"/>
      <c r="W16" s="78">
        <v>716.69472500000029</v>
      </c>
      <c r="X16" s="29"/>
      <c r="Y16" s="61" t="s">
        <v>526</v>
      </c>
      <c r="Z16" s="29"/>
      <c r="AA16" s="198"/>
    </row>
    <row r="17" spans="1:27" ht="13.5" customHeight="1" x14ac:dyDescent="0.3">
      <c r="A17" s="198"/>
      <c r="B17" s="29"/>
      <c r="C17" s="61" t="s">
        <v>332</v>
      </c>
      <c r="D17" s="29"/>
      <c r="E17" s="62">
        <v>-2252.7115990000011</v>
      </c>
      <c r="F17" s="62"/>
      <c r="G17" s="78">
        <v>-23.143496000001505</v>
      </c>
      <c r="H17" s="78"/>
      <c r="I17" s="78">
        <v>-38.130231000000094</v>
      </c>
      <c r="J17" s="29"/>
      <c r="K17" s="62">
        <v>-1747.9479720000008</v>
      </c>
      <c r="L17" s="62"/>
      <c r="M17" s="78">
        <v>-512.17121600000064</v>
      </c>
      <c r="N17" s="78"/>
      <c r="O17" s="78">
        <v>-147.23404599999867</v>
      </c>
      <c r="P17" s="68"/>
      <c r="Q17" s="62">
        <v>-2305.4529000000011</v>
      </c>
      <c r="R17" s="62"/>
      <c r="S17" s="78">
        <v>-49.477336000000832</v>
      </c>
      <c r="T17" s="78"/>
      <c r="U17" s="78">
        <v>-12.531059999999343</v>
      </c>
      <c r="V17" s="68"/>
      <c r="W17" s="78">
        <v>293.55710300000192</v>
      </c>
      <c r="X17" s="29"/>
      <c r="Y17" s="61" t="s">
        <v>527</v>
      </c>
      <c r="Z17" s="29"/>
      <c r="AA17" s="198"/>
    </row>
    <row r="18" spans="1:27" ht="13.5" customHeight="1" x14ac:dyDescent="0.3">
      <c r="A18" s="198"/>
      <c r="B18" s="29"/>
      <c r="C18" s="61" t="s">
        <v>333</v>
      </c>
      <c r="D18" s="29"/>
      <c r="E18" s="62">
        <v>-2448.6323390000007</v>
      </c>
      <c r="F18" s="62"/>
      <c r="G18" s="78">
        <v>976.11670899999899</v>
      </c>
      <c r="H18" s="78"/>
      <c r="I18" s="78">
        <v>-195.92073999999957</v>
      </c>
      <c r="J18" s="29"/>
      <c r="K18" s="62">
        <v>-1775.6370680000009</v>
      </c>
      <c r="L18" s="62"/>
      <c r="M18" s="78">
        <v>179.03497499999776</v>
      </c>
      <c r="N18" s="78"/>
      <c r="O18" s="78">
        <v>-27.689096000000063</v>
      </c>
      <c r="P18" s="68"/>
      <c r="Q18" s="62">
        <v>-2509.9405139999999</v>
      </c>
      <c r="R18" s="62"/>
      <c r="S18" s="78">
        <v>950.07248799999979</v>
      </c>
      <c r="T18" s="78"/>
      <c r="U18" s="78">
        <v>-204.48761399999876</v>
      </c>
      <c r="V18" s="68"/>
      <c r="W18" s="78">
        <v>1359.4839189999966</v>
      </c>
      <c r="X18" s="29"/>
      <c r="Y18" s="61" t="s">
        <v>528</v>
      </c>
      <c r="Z18" s="29"/>
      <c r="AA18" s="198"/>
    </row>
    <row r="19" spans="1:27" ht="13.5" customHeight="1" x14ac:dyDescent="0.3">
      <c r="A19" s="198"/>
      <c r="B19" s="29"/>
      <c r="C19" s="61" t="s">
        <v>334</v>
      </c>
      <c r="D19" s="29"/>
      <c r="E19" s="62">
        <v>-2403.4212759999982</v>
      </c>
      <c r="F19" s="62"/>
      <c r="G19" s="78">
        <v>480.68628400000489</v>
      </c>
      <c r="H19" s="78"/>
      <c r="I19" s="78">
        <v>45.211063000002468</v>
      </c>
      <c r="J19" s="29"/>
      <c r="K19" s="62">
        <v>-1620.3975119999968</v>
      </c>
      <c r="L19" s="62"/>
      <c r="M19" s="78">
        <v>205.35799200000565</v>
      </c>
      <c r="N19" s="78"/>
      <c r="O19" s="78">
        <v>155.23955600000409</v>
      </c>
      <c r="P19" s="68"/>
      <c r="Q19" s="62">
        <v>-2598.9349079999993</v>
      </c>
      <c r="R19" s="62"/>
      <c r="S19" s="78">
        <v>303.58646200000385</v>
      </c>
      <c r="T19" s="78"/>
      <c r="U19" s="78">
        <v>-88.994393999999375</v>
      </c>
      <c r="V19" s="68"/>
      <c r="W19" s="78">
        <v>1433.6594970000033</v>
      </c>
      <c r="X19" s="29"/>
      <c r="Y19" s="61" t="s">
        <v>529</v>
      </c>
      <c r="Z19" s="29"/>
      <c r="AA19" s="198"/>
    </row>
    <row r="20" spans="1:27" ht="13.5" customHeight="1" x14ac:dyDescent="0.3">
      <c r="A20" s="198"/>
      <c r="B20" s="29"/>
      <c r="C20" s="61" t="s">
        <v>335</v>
      </c>
      <c r="D20" s="29"/>
      <c r="E20" s="62">
        <v>-2925.6852130000007</v>
      </c>
      <c r="F20" s="62"/>
      <c r="G20" s="78">
        <v>-38.078340999999455</v>
      </c>
      <c r="H20" s="78"/>
      <c r="I20" s="78">
        <v>-522.26393700000244</v>
      </c>
      <c r="J20" s="29"/>
      <c r="K20" s="62">
        <v>-2268.5466909999977</v>
      </c>
      <c r="L20" s="62"/>
      <c r="M20" s="78">
        <v>-210.62738699999682</v>
      </c>
      <c r="N20" s="78"/>
      <c r="O20" s="78">
        <v>-648.14917900000091</v>
      </c>
      <c r="P20" s="68"/>
      <c r="Q20" s="62">
        <v>-2720.2596650000005</v>
      </c>
      <c r="R20" s="62"/>
      <c r="S20" s="78">
        <v>-8.5983020000003307</v>
      </c>
      <c r="T20" s="78"/>
      <c r="U20" s="78">
        <v>-121.32475700000123</v>
      </c>
      <c r="V20" s="68"/>
      <c r="W20" s="78">
        <v>1418.7246520000044</v>
      </c>
      <c r="X20" s="29"/>
      <c r="Y20" s="61" t="s">
        <v>530</v>
      </c>
      <c r="Z20" s="29"/>
      <c r="AA20" s="198"/>
    </row>
    <row r="21" spans="1:27" ht="13.5" customHeight="1" x14ac:dyDescent="0.3">
      <c r="A21" s="198"/>
      <c r="B21" s="29"/>
      <c r="C21" s="61" t="s">
        <v>336</v>
      </c>
      <c r="D21" s="29"/>
      <c r="E21" s="62">
        <v>-1956.9469119999958</v>
      </c>
      <c r="F21" s="62"/>
      <c r="G21" s="78">
        <v>608.62766300000112</v>
      </c>
      <c r="H21" s="78"/>
      <c r="I21" s="78">
        <v>968.73830100000487</v>
      </c>
      <c r="J21" s="29"/>
      <c r="K21" s="62">
        <v>-1515.2075059999943</v>
      </c>
      <c r="L21" s="62"/>
      <c r="M21" s="78">
        <v>181.57428000000345</v>
      </c>
      <c r="N21" s="78"/>
      <c r="O21" s="78">
        <v>753.33918500000345</v>
      </c>
      <c r="P21" s="68"/>
      <c r="Q21" s="62">
        <v>-2026.0773619999964</v>
      </c>
      <c r="R21" s="62"/>
      <c r="S21" s="78">
        <v>576.92462800000067</v>
      </c>
      <c r="T21" s="78"/>
      <c r="U21" s="78">
        <v>694.18230300000414</v>
      </c>
      <c r="V21" s="68"/>
      <c r="W21" s="78">
        <v>1051.2356060000066</v>
      </c>
      <c r="X21" s="29"/>
      <c r="Y21" s="61" t="s">
        <v>531</v>
      </c>
      <c r="Z21" s="29"/>
      <c r="AA21" s="198"/>
    </row>
    <row r="22" spans="1:27" ht="13.5" customHeight="1" x14ac:dyDescent="0.3">
      <c r="A22" s="198"/>
      <c r="B22" s="29"/>
      <c r="C22" s="61" t="s">
        <v>337</v>
      </c>
      <c r="D22" s="29"/>
      <c r="E22" s="62">
        <v>-2434.3930939999991</v>
      </c>
      <c r="F22" s="62"/>
      <c r="G22" s="78">
        <v>448.12483399999928</v>
      </c>
      <c r="H22" s="78"/>
      <c r="I22" s="78">
        <v>-477.44618200000332</v>
      </c>
      <c r="J22" s="29"/>
      <c r="K22" s="62">
        <v>-1944.8255049999998</v>
      </c>
      <c r="L22" s="62"/>
      <c r="M22" s="78">
        <v>285.52507499999865</v>
      </c>
      <c r="N22" s="78"/>
      <c r="O22" s="78">
        <v>-429.61799900000551</v>
      </c>
      <c r="P22" s="68"/>
      <c r="Q22" s="62">
        <v>-2761.4243439999991</v>
      </c>
      <c r="R22" s="62"/>
      <c r="S22" s="78">
        <v>153.72585699999854</v>
      </c>
      <c r="T22" s="78"/>
      <c r="U22" s="78">
        <v>-735.34698200000275</v>
      </c>
      <c r="V22" s="68"/>
      <c r="W22" s="78">
        <v>1018.6741560000009</v>
      </c>
      <c r="X22" s="29"/>
      <c r="Y22" s="61" t="s">
        <v>532</v>
      </c>
      <c r="Z22" s="29"/>
      <c r="AA22" s="198"/>
    </row>
    <row r="23" spans="1:27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3">
      <c r="A24" s="198">
        <v>2024</v>
      </c>
      <c r="B24" s="29"/>
      <c r="C24" s="69" t="s">
        <v>296</v>
      </c>
      <c r="D24" s="66"/>
      <c r="E24" s="71">
        <f>SUM(E25:E36)</f>
        <v>-28348.381071000003</v>
      </c>
      <c r="F24" s="72"/>
      <c r="G24" s="82">
        <f>SUM(G25:G36)</f>
        <v>-540.13302899999871</v>
      </c>
      <c r="H24" s="74"/>
      <c r="I24" s="75"/>
      <c r="J24" s="70"/>
      <c r="K24" s="71">
        <f>SUM(K25:K36)</f>
        <v>-22359.998181000006</v>
      </c>
      <c r="L24" s="72"/>
      <c r="M24" s="82">
        <f>SUM(M25:M36)</f>
        <v>-1778.8930000000064</v>
      </c>
      <c r="N24" s="74"/>
      <c r="O24" s="75"/>
      <c r="P24" s="76"/>
      <c r="Q24" s="71">
        <f>SUM(Q25:Q36)</f>
        <v>-28765.506577000004</v>
      </c>
      <c r="R24" s="72"/>
      <c r="S24" s="82">
        <f>SUM(S25:S36)</f>
        <v>-377.74437899999702</v>
      </c>
      <c r="T24" s="74"/>
      <c r="U24" s="75"/>
      <c r="V24" s="76"/>
      <c r="W24" s="75"/>
      <c r="X24" s="29"/>
      <c r="Y24" s="69" t="s">
        <v>296</v>
      </c>
      <c r="Z24" s="29"/>
      <c r="AA24" s="198">
        <v>2024</v>
      </c>
    </row>
    <row r="25" spans="1:27" ht="13.5" customHeight="1" x14ac:dyDescent="0.3">
      <c r="A25" s="198"/>
      <c r="B25" s="29"/>
      <c r="C25" s="61" t="s">
        <v>326</v>
      </c>
      <c r="D25" s="29"/>
      <c r="E25" s="62">
        <v>-1767.8233510000027</v>
      </c>
      <c r="F25" s="62"/>
      <c r="G25" s="78">
        <v>283.98533200000202</v>
      </c>
      <c r="H25" s="78"/>
      <c r="I25" s="78">
        <v>666.56974299999638</v>
      </c>
      <c r="J25" s="29"/>
      <c r="K25" s="62">
        <v>-1442.3214710000029</v>
      </c>
      <c r="L25" s="62"/>
      <c r="M25" s="78">
        <v>-25.622460999999021</v>
      </c>
      <c r="N25" s="78"/>
      <c r="O25" s="78">
        <v>502.50403399999686</v>
      </c>
      <c r="P25" s="68"/>
      <c r="Q25" s="62">
        <v>-1763.7320260000033</v>
      </c>
      <c r="R25" s="62"/>
      <c r="S25" s="78">
        <v>308.19979400000102</v>
      </c>
      <c r="T25" s="78"/>
      <c r="U25" s="78">
        <v>997.69231799999579</v>
      </c>
      <c r="V25" s="68"/>
      <c r="W25" s="78">
        <v>1340.7378290000024</v>
      </c>
      <c r="X25" s="29"/>
      <c r="Y25" s="61" t="s">
        <v>521</v>
      </c>
      <c r="Z25" s="29"/>
      <c r="AA25" s="198"/>
    </row>
    <row r="26" spans="1:27" ht="13.5" customHeight="1" x14ac:dyDescent="0.3">
      <c r="A26" s="198"/>
      <c r="B26" s="29"/>
      <c r="C26" s="61" t="s">
        <v>327</v>
      </c>
      <c r="D26" s="29"/>
      <c r="E26" s="62">
        <v>-2444.6607940000013</v>
      </c>
      <c r="F26" s="62"/>
      <c r="G26" s="78">
        <v>-97.576422000001912</v>
      </c>
      <c r="H26" s="78"/>
      <c r="I26" s="78">
        <v>-676.83744299999853</v>
      </c>
      <c r="J26" s="29"/>
      <c r="K26" s="62">
        <v>-1962.3494090000004</v>
      </c>
      <c r="L26" s="62"/>
      <c r="M26" s="78">
        <v>-230.30869100000018</v>
      </c>
      <c r="N26" s="78"/>
      <c r="O26" s="78">
        <v>-520.02793799999745</v>
      </c>
      <c r="P26" s="68"/>
      <c r="Q26" s="62">
        <v>-2145.8335440000019</v>
      </c>
      <c r="R26" s="62"/>
      <c r="S26" s="78">
        <v>2.9261779999978899</v>
      </c>
      <c r="T26" s="78"/>
      <c r="U26" s="78">
        <v>-382.10151799999858</v>
      </c>
      <c r="V26" s="68"/>
      <c r="W26" s="78">
        <v>634.53374399999939</v>
      </c>
      <c r="X26" s="29"/>
      <c r="Y26" s="61" t="s">
        <v>522</v>
      </c>
      <c r="Z26" s="29"/>
      <c r="AA26" s="198"/>
    </row>
    <row r="27" spans="1:27" ht="13.5" customHeight="1" x14ac:dyDescent="0.3">
      <c r="A27" s="198"/>
      <c r="B27" s="29"/>
      <c r="C27" s="61" t="s">
        <v>328</v>
      </c>
      <c r="D27" s="29"/>
      <c r="E27" s="62">
        <v>-1694.9602959999975</v>
      </c>
      <c r="F27" s="62"/>
      <c r="G27" s="78">
        <v>445.62449000000743</v>
      </c>
      <c r="H27" s="78"/>
      <c r="I27" s="78">
        <v>749.70049800000379</v>
      </c>
      <c r="J27" s="29"/>
      <c r="K27" s="62">
        <v>-1269.1933759999984</v>
      </c>
      <c r="L27" s="62"/>
      <c r="M27" s="78">
        <v>79.769014000004063</v>
      </c>
      <c r="N27" s="78"/>
      <c r="O27" s="78">
        <v>693.15603300000203</v>
      </c>
      <c r="P27" s="68"/>
      <c r="Q27" s="62">
        <v>-2052.4177629999976</v>
      </c>
      <c r="R27" s="62"/>
      <c r="S27" s="78">
        <v>163.73989100000654</v>
      </c>
      <c r="T27" s="78"/>
      <c r="U27" s="78">
        <v>93.415781000004245</v>
      </c>
      <c r="V27" s="68"/>
      <c r="W27" s="78">
        <v>632.03340000000753</v>
      </c>
      <c r="X27" s="29"/>
      <c r="Y27" s="61" t="s">
        <v>523</v>
      </c>
      <c r="Z27" s="29"/>
      <c r="AA27" s="198"/>
    </row>
    <row r="28" spans="1:27" ht="13.5" customHeight="1" x14ac:dyDescent="0.3">
      <c r="A28" s="198"/>
      <c r="B28" s="29"/>
      <c r="C28" s="61" t="s">
        <v>329</v>
      </c>
      <c r="D28" s="29"/>
      <c r="E28" s="62">
        <v>-2368.1055529999985</v>
      </c>
      <c r="F28" s="62"/>
      <c r="G28" s="78">
        <v>-225.23261799999636</v>
      </c>
      <c r="H28" s="78"/>
      <c r="I28" s="78">
        <v>-673.14525700000104</v>
      </c>
      <c r="J28" s="29"/>
      <c r="K28" s="62">
        <v>-1951.983957999998</v>
      </c>
      <c r="L28" s="62"/>
      <c r="M28" s="78">
        <v>-269.46474199999466</v>
      </c>
      <c r="N28" s="78"/>
      <c r="O28" s="78">
        <v>-682.79058199999963</v>
      </c>
      <c r="P28" s="68"/>
      <c r="Q28" s="62">
        <v>-2384.1189479999985</v>
      </c>
      <c r="R28" s="62"/>
      <c r="S28" s="78">
        <v>-182.66541499999676</v>
      </c>
      <c r="T28" s="78"/>
      <c r="U28" s="78">
        <v>-331.70118500000081</v>
      </c>
      <c r="V28" s="68"/>
      <c r="W28" s="78">
        <v>122.81545000000915</v>
      </c>
      <c r="X28" s="29"/>
      <c r="Y28" s="61" t="s">
        <v>524</v>
      </c>
      <c r="Z28" s="29"/>
      <c r="AA28" s="198"/>
    </row>
    <row r="29" spans="1:27" ht="13.5" customHeight="1" x14ac:dyDescent="0.3">
      <c r="A29" s="198"/>
      <c r="B29" s="29"/>
      <c r="C29" s="61" t="s">
        <v>330</v>
      </c>
      <c r="D29" s="29"/>
      <c r="E29" s="62">
        <v>-2214.615034999998</v>
      </c>
      <c r="F29" s="62"/>
      <c r="G29" s="78">
        <v>274.910429999999</v>
      </c>
      <c r="H29" s="78"/>
      <c r="I29" s="78">
        <v>153.49051800000052</v>
      </c>
      <c r="J29" s="29"/>
      <c r="K29" s="62">
        <v>-1669.2104500000005</v>
      </c>
      <c r="L29" s="62"/>
      <c r="M29" s="78">
        <v>258.39721699999427</v>
      </c>
      <c r="N29" s="78"/>
      <c r="O29" s="78">
        <v>282.77350799999749</v>
      </c>
      <c r="P29" s="68"/>
      <c r="Q29" s="62">
        <v>-2265.8196209999978</v>
      </c>
      <c r="R29" s="62"/>
      <c r="S29" s="78">
        <v>268.62831499999993</v>
      </c>
      <c r="T29" s="78"/>
      <c r="U29" s="78">
        <v>118.29932700000063</v>
      </c>
      <c r="V29" s="68"/>
      <c r="W29" s="78">
        <v>495.30230200001006</v>
      </c>
      <c r="X29" s="29"/>
      <c r="Y29" s="61" t="s">
        <v>525</v>
      </c>
      <c r="Z29" s="29"/>
      <c r="AA29" s="198"/>
    </row>
    <row r="30" spans="1:27" ht="13.5" customHeight="1" x14ac:dyDescent="0.3">
      <c r="A30" s="198"/>
      <c r="B30" s="29"/>
      <c r="C30" s="61" t="s">
        <v>331</v>
      </c>
      <c r="D30" s="29"/>
      <c r="E30" s="62">
        <v>-2011.3689770000001</v>
      </c>
      <c r="F30" s="62"/>
      <c r="G30" s="78">
        <v>203.21239100000093</v>
      </c>
      <c r="H30" s="78"/>
      <c r="I30" s="78">
        <v>203.2460579999979</v>
      </c>
      <c r="J30" s="29"/>
      <c r="K30" s="62">
        <v>-1672.1849630000015</v>
      </c>
      <c r="L30" s="62"/>
      <c r="M30" s="78">
        <v>-71.471036999999342</v>
      </c>
      <c r="N30" s="78"/>
      <c r="O30" s="78">
        <v>-2.9745130000010249</v>
      </c>
      <c r="P30" s="68"/>
      <c r="Q30" s="62">
        <v>-2135.4920020000009</v>
      </c>
      <c r="R30" s="62"/>
      <c r="S30" s="78">
        <v>157.42983800000093</v>
      </c>
      <c r="T30" s="78"/>
      <c r="U30" s="78">
        <v>130.32761899999696</v>
      </c>
      <c r="V30" s="68"/>
      <c r="W30" s="78">
        <v>252.89020300000357</v>
      </c>
      <c r="X30" s="29"/>
      <c r="Y30" s="61" t="s">
        <v>526</v>
      </c>
      <c r="Z30" s="29"/>
      <c r="AA30" s="198"/>
    </row>
    <row r="31" spans="1:27" ht="13.5" customHeight="1" x14ac:dyDescent="0.3">
      <c r="A31" s="198"/>
      <c r="B31" s="29"/>
      <c r="C31" s="61" t="s">
        <v>332</v>
      </c>
      <c r="D31" s="29"/>
      <c r="E31" s="62">
        <v>-2120.1641960000015</v>
      </c>
      <c r="F31" s="62"/>
      <c r="G31" s="78">
        <v>132.54740299999958</v>
      </c>
      <c r="H31" s="78"/>
      <c r="I31" s="78">
        <v>-108.79521900000145</v>
      </c>
      <c r="J31" s="29"/>
      <c r="K31" s="62">
        <v>-1447.9758650000012</v>
      </c>
      <c r="L31" s="62"/>
      <c r="M31" s="78">
        <v>299.9721069999996</v>
      </c>
      <c r="N31" s="78"/>
      <c r="O31" s="78">
        <v>224.20909800000027</v>
      </c>
      <c r="P31" s="68"/>
      <c r="Q31" s="62">
        <v>-2844.4670210000004</v>
      </c>
      <c r="R31" s="62"/>
      <c r="S31" s="78">
        <v>-539.01412099999925</v>
      </c>
      <c r="T31" s="78"/>
      <c r="U31" s="78">
        <v>-708.97501899999952</v>
      </c>
      <c r="V31" s="68"/>
      <c r="W31" s="78">
        <v>610.67022399999951</v>
      </c>
      <c r="X31" s="29"/>
      <c r="Y31" s="61" t="s">
        <v>527</v>
      </c>
      <c r="Z31" s="29"/>
      <c r="AA31" s="198"/>
    </row>
    <row r="32" spans="1:27" ht="13.5" customHeight="1" x14ac:dyDescent="0.3">
      <c r="A32" s="198"/>
      <c r="B32" s="29"/>
      <c r="C32" s="61" t="s">
        <v>333</v>
      </c>
      <c r="D32" s="29"/>
      <c r="E32" s="62">
        <v>-2670.4786839999997</v>
      </c>
      <c r="F32" s="62"/>
      <c r="G32" s="78">
        <v>-221.84634499999902</v>
      </c>
      <c r="H32" s="78"/>
      <c r="I32" s="78">
        <v>-550.31448799999816</v>
      </c>
      <c r="J32" s="29"/>
      <c r="K32" s="62">
        <v>-1988.6661079999994</v>
      </c>
      <c r="L32" s="62"/>
      <c r="M32" s="78">
        <v>-213.02903999999853</v>
      </c>
      <c r="N32" s="78"/>
      <c r="O32" s="78">
        <v>-540.69024299999819</v>
      </c>
      <c r="P32" s="68"/>
      <c r="Q32" s="62">
        <v>-2715.9035469999999</v>
      </c>
      <c r="R32" s="62"/>
      <c r="S32" s="78">
        <v>-205.963033</v>
      </c>
      <c r="T32" s="78"/>
      <c r="U32" s="78">
        <v>128.5634740000005</v>
      </c>
      <c r="V32" s="68"/>
      <c r="W32" s="78">
        <v>113.91344900000149</v>
      </c>
      <c r="X32" s="29"/>
      <c r="Y32" s="61" t="s">
        <v>528</v>
      </c>
      <c r="Z32" s="29"/>
      <c r="AA32" s="198"/>
    </row>
    <row r="33" spans="1:27" ht="13.5" customHeight="1" x14ac:dyDescent="0.3">
      <c r="A33" s="198"/>
      <c r="B33" s="29"/>
      <c r="C33" s="61" t="s">
        <v>334</v>
      </c>
      <c r="D33" s="29"/>
      <c r="E33" s="62">
        <v>-2647.4110170000004</v>
      </c>
      <c r="F33" s="62"/>
      <c r="G33" s="78">
        <v>-243.98974100000214</v>
      </c>
      <c r="H33" s="78"/>
      <c r="I33" s="78">
        <v>23.067666999999346</v>
      </c>
      <c r="J33" s="29"/>
      <c r="K33" s="62">
        <v>-2328.5109119999988</v>
      </c>
      <c r="L33" s="62"/>
      <c r="M33" s="78">
        <v>-708.113400000002</v>
      </c>
      <c r="N33" s="78"/>
      <c r="O33" s="78">
        <v>-339.84480399999939</v>
      </c>
      <c r="P33" s="68"/>
      <c r="Q33" s="62">
        <v>-2369.1662850000002</v>
      </c>
      <c r="R33" s="62"/>
      <c r="S33" s="78">
        <v>229.76862299999902</v>
      </c>
      <c r="T33" s="78"/>
      <c r="U33" s="78">
        <v>346.73726199999965</v>
      </c>
      <c r="V33" s="68"/>
      <c r="W33" s="78">
        <v>-333.28868300000158</v>
      </c>
      <c r="X33" s="29"/>
      <c r="Y33" s="61" t="s">
        <v>529</v>
      </c>
      <c r="Z33" s="29"/>
      <c r="AA33" s="198"/>
    </row>
    <row r="34" spans="1:27" ht="13.5" customHeight="1" x14ac:dyDescent="0.3">
      <c r="A34" s="198"/>
      <c r="B34" s="29"/>
      <c r="C34" s="61" t="s">
        <v>335</v>
      </c>
      <c r="D34" s="29"/>
      <c r="E34" s="62">
        <v>-2727.3409240000019</v>
      </c>
      <c r="F34" s="62"/>
      <c r="G34" s="78">
        <v>198.34428899999875</v>
      </c>
      <c r="H34" s="78"/>
      <c r="I34" s="78">
        <v>-79.929907000001549</v>
      </c>
      <c r="J34" s="29"/>
      <c r="K34" s="62">
        <v>-2048.2854850000003</v>
      </c>
      <c r="L34" s="62"/>
      <c r="M34" s="78">
        <v>220.2612059999974</v>
      </c>
      <c r="N34" s="78"/>
      <c r="O34" s="78">
        <v>280.22542699999849</v>
      </c>
      <c r="P34" s="68"/>
      <c r="Q34" s="62">
        <v>-2901.4853730000013</v>
      </c>
      <c r="R34" s="62"/>
      <c r="S34" s="78">
        <v>-181.22570800000085</v>
      </c>
      <c r="T34" s="78"/>
      <c r="U34" s="78">
        <v>-532.3190880000011</v>
      </c>
      <c r="V34" s="68"/>
      <c r="W34" s="78">
        <v>-267.49179700000241</v>
      </c>
      <c r="X34" s="29"/>
      <c r="Y34" s="61" t="s">
        <v>530</v>
      </c>
      <c r="Z34" s="29"/>
      <c r="AA34" s="198"/>
    </row>
    <row r="35" spans="1:27" ht="13.5" customHeight="1" x14ac:dyDescent="0.3">
      <c r="A35" s="198"/>
      <c r="B35" s="29"/>
      <c r="C35" s="61" t="s">
        <v>336</v>
      </c>
      <c r="D35" s="29"/>
      <c r="E35" s="62">
        <v>-2620.1975360000006</v>
      </c>
      <c r="F35" s="62"/>
      <c r="G35" s="78">
        <v>-663.25062400000479</v>
      </c>
      <c r="H35" s="78"/>
      <c r="I35" s="78">
        <v>107.14338800000132</v>
      </c>
      <c r="J35" s="29"/>
      <c r="K35" s="62">
        <v>-2293.9253160000007</v>
      </c>
      <c r="L35" s="62"/>
      <c r="M35" s="78">
        <v>-778.71781000000647</v>
      </c>
      <c r="N35" s="78"/>
      <c r="O35" s="78">
        <v>-245.63983100000041</v>
      </c>
      <c r="P35" s="68"/>
      <c r="Q35" s="62">
        <v>-2078.153413</v>
      </c>
      <c r="R35" s="62"/>
      <c r="S35" s="78">
        <v>-52.076051000003645</v>
      </c>
      <c r="T35" s="78"/>
      <c r="U35" s="78">
        <v>823.33196000000135</v>
      </c>
      <c r="V35" s="68"/>
      <c r="W35" s="78">
        <v>-708.89607600000818</v>
      </c>
      <c r="X35" s="29"/>
      <c r="Y35" s="61" t="s">
        <v>531</v>
      </c>
      <c r="Z35" s="29"/>
      <c r="AA35" s="198"/>
    </row>
    <row r="36" spans="1:27" ht="13.5" customHeight="1" x14ac:dyDescent="0.3">
      <c r="A36" s="198"/>
      <c r="B36" s="29"/>
      <c r="C36" s="61" t="s">
        <v>337</v>
      </c>
      <c r="D36" s="29"/>
      <c r="E36" s="62">
        <v>-3061.2547080000013</v>
      </c>
      <c r="F36" s="62"/>
      <c r="G36" s="78">
        <v>-626.86161400000219</v>
      </c>
      <c r="H36" s="78"/>
      <c r="I36" s="78">
        <v>-441.05717200000072</v>
      </c>
      <c r="J36" s="29"/>
      <c r="K36" s="62">
        <v>-2285.3908680000013</v>
      </c>
      <c r="L36" s="62"/>
      <c r="M36" s="78">
        <v>-340.56536300000153</v>
      </c>
      <c r="N36" s="78"/>
      <c r="O36" s="78">
        <v>8.5344479999994292</v>
      </c>
      <c r="P36" s="68"/>
      <c r="Q36" s="62">
        <v>-3108.917034000001</v>
      </c>
      <c r="R36" s="62"/>
      <c r="S36" s="78">
        <v>-347.49269000000186</v>
      </c>
      <c r="T36" s="78"/>
      <c r="U36" s="78">
        <v>-1030.763621000001</v>
      </c>
      <c r="V36" s="68"/>
      <c r="W36" s="78">
        <v>-1091.7679490000082</v>
      </c>
      <c r="X36" s="29"/>
      <c r="Y36" s="61" t="s">
        <v>532</v>
      </c>
      <c r="Z36" s="29"/>
      <c r="AA36" s="198"/>
    </row>
    <row r="37" spans="1:27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7" ht="13.5" customHeight="1" x14ac:dyDescent="0.3">
      <c r="A38" s="198">
        <v>2025</v>
      </c>
      <c r="B38" s="29"/>
      <c r="C38" s="69" t="s">
        <v>296</v>
      </c>
      <c r="D38" s="66"/>
      <c r="E38" s="71"/>
      <c r="F38" s="72"/>
      <c r="G38" s="82"/>
      <c r="H38" s="74"/>
      <c r="I38" s="75"/>
      <c r="J38" s="70"/>
      <c r="K38" s="71"/>
      <c r="L38" s="72"/>
      <c r="M38" s="82"/>
      <c r="N38" s="74"/>
      <c r="O38" s="75"/>
      <c r="P38" s="76"/>
      <c r="Q38" s="71"/>
      <c r="R38" s="72"/>
      <c r="S38" s="82"/>
      <c r="T38" s="74"/>
      <c r="U38" s="75"/>
      <c r="V38" s="76"/>
      <c r="W38" s="75"/>
      <c r="X38" s="29"/>
      <c r="Y38" s="69" t="s">
        <v>296</v>
      </c>
      <c r="Z38" s="29"/>
      <c r="AA38" s="198">
        <v>2025</v>
      </c>
    </row>
    <row r="39" spans="1:27" ht="13.5" customHeight="1" x14ac:dyDescent="0.3">
      <c r="A39" s="198"/>
      <c r="B39" s="29"/>
      <c r="C39" s="61" t="s">
        <v>326</v>
      </c>
      <c r="D39" s="29"/>
      <c r="E39" s="62">
        <v>-1731.946289999998</v>
      </c>
      <c r="F39" s="62"/>
      <c r="G39" s="78">
        <v>35.877061000004687</v>
      </c>
      <c r="H39" s="78"/>
      <c r="I39" s="78">
        <v>1329.3084180000033</v>
      </c>
      <c r="J39" s="29"/>
      <c r="K39" s="62">
        <v>-1388.8207879999973</v>
      </c>
      <c r="L39" s="62"/>
      <c r="M39" s="78">
        <v>53.500683000005665</v>
      </c>
      <c r="N39" s="78"/>
      <c r="O39" s="78">
        <v>896.57008000000405</v>
      </c>
      <c r="P39" s="68"/>
      <c r="Q39" s="62">
        <v>-2115.4871759999969</v>
      </c>
      <c r="R39" s="62"/>
      <c r="S39" s="78">
        <v>-351.75514999999359</v>
      </c>
      <c r="T39" s="78"/>
      <c r="U39" s="78">
        <v>993.42985800000406</v>
      </c>
      <c r="V39" s="68"/>
      <c r="W39" s="78">
        <v>-1254.2351770000023</v>
      </c>
      <c r="X39" s="29"/>
      <c r="Y39" s="61" t="s">
        <v>521</v>
      </c>
      <c r="Z39" s="29"/>
      <c r="AA39" s="198"/>
    </row>
    <row r="40" spans="1:27" ht="13.5" customHeight="1" x14ac:dyDescent="0.3">
      <c r="A40" s="198"/>
      <c r="B40" s="29"/>
      <c r="C40" s="61" t="s">
        <v>327</v>
      </c>
      <c r="D40" s="29"/>
      <c r="E40" s="62">
        <v>-2056.7502420000055</v>
      </c>
      <c r="F40" s="62"/>
      <c r="G40" s="78">
        <v>387.91055199999573</v>
      </c>
      <c r="H40" s="78"/>
      <c r="I40" s="78">
        <v>-324.80395200000748</v>
      </c>
      <c r="J40" s="29"/>
      <c r="K40" s="62">
        <v>-1474.3339200000037</v>
      </c>
      <c r="L40" s="62"/>
      <c r="M40" s="78">
        <v>488.01548899999671</v>
      </c>
      <c r="N40" s="78"/>
      <c r="O40" s="78">
        <v>-85.513132000006408</v>
      </c>
      <c r="P40" s="68"/>
      <c r="Q40" s="62">
        <v>-2572.1047050000052</v>
      </c>
      <c r="R40" s="62"/>
      <c r="S40" s="78">
        <v>-426.2711610000033</v>
      </c>
      <c r="T40" s="78"/>
      <c r="U40" s="78">
        <v>-456.61752900000829</v>
      </c>
      <c r="V40" s="68"/>
      <c r="W40" s="78">
        <v>-203.07400100000177</v>
      </c>
      <c r="X40" s="29"/>
      <c r="Y40" s="61" t="s">
        <v>522</v>
      </c>
      <c r="Z40" s="29"/>
      <c r="AA40" s="198"/>
    </row>
    <row r="41" spans="1:27" ht="13.5" customHeight="1" x14ac:dyDescent="0.3">
      <c r="A41" s="198"/>
      <c r="B41" s="29"/>
      <c r="C41" s="61" t="s">
        <v>328</v>
      </c>
      <c r="D41" s="29"/>
      <c r="E41" s="62">
        <v>-2506.9206760000015</v>
      </c>
      <c r="F41" s="62"/>
      <c r="G41" s="78">
        <v>-811.96038000000408</v>
      </c>
      <c r="H41" s="78"/>
      <c r="I41" s="78">
        <v>-450.17043399999602</v>
      </c>
      <c r="J41" s="29"/>
      <c r="K41" s="62">
        <v>-1993.2461380000022</v>
      </c>
      <c r="L41" s="62"/>
      <c r="M41" s="78">
        <v>-724.0527620000039</v>
      </c>
      <c r="N41" s="78"/>
      <c r="O41" s="78">
        <v>-518.91221799999857</v>
      </c>
      <c r="P41" s="68"/>
      <c r="Q41" s="62">
        <v>-2751.7682570000024</v>
      </c>
      <c r="R41" s="62"/>
      <c r="S41" s="78">
        <v>-699.3504940000048</v>
      </c>
      <c r="T41" s="78"/>
      <c r="U41" s="78">
        <v>-179.66355199999725</v>
      </c>
      <c r="V41" s="68"/>
      <c r="W41" s="78">
        <v>-388.17276700000366</v>
      </c>
      <c r="X41" s="29"/>
      <c r="Y41" s="61" t="s">
        <v>523</v>
      </c>
      <c r="Z41" s="29"/>
      <c r="AA41" s="198"/>
    </row>
    <row r="42" spans="1:27" ht="13.5" customHeight="1" x14ac:dyDescent="0.3">
      <c r="A42" s="198"/>
      <c r="B42" s="29"/>
      <c r="C42" s="61" t="s">
        <v>329</v>
      </c>
      <c r="D42" s="29"/>
      <c r="E42" s="62">
        <v>-3031.5106100000039</v>
      </c>
      <c r="F42" s="62"/>
      <c r="G42" s="78">
        <v>-663.4050570000054</v>
      </c>
      <c r="H42" s="78"/>
      <c r="I42" s="78">
        <v>-524.58993400000236</v>
      </c>
      <c r="J42" s="29"/>
      <c r="K42" s="62">
        <v>-2646.5155590000022</v>
      </c>
      <c r="L42" s="62"/>
      <c r="M42" s="78">
        <v>-694.53160100000423</v>
      </c>
      <c r="N42" s="78"/>
      <c r="O42" s="78">
        <v>-653.26942099999997</v>
      </c>
      <c r="P42" s="68"/>
      <c r="Q42" s="62">
        <v>-2651.4258460000028</v>
      </c>
      <c r="R42" s="62"/>
      <c r="S42" s="78">
        <v>-267.30689800000437</v>
      </c>
      <c r="T42" s="78"/>
      <c r="U42" s="78">
        <v>100.34241099999963</v>
      </c>
      <c r="V42" s="68"/>
      <c r="W42" s="78">
        <v>-1087.4548850000137</v>
      </c>
      <c r="X42" s="29"/>
      <c r="Y42" s="61" t="s">
        <v>524</v>
      </c>
      <c r="Z42" s="29"/>
      <c r="AA42" s="198"/>
    </row>
    <row r="43" spans="1:27" ht="13.5" customHeight="1" x14ac:dyDescent="0.3">
      <c r="A43" s="198"/>
      <c r="B43" s="29"/>
      <c r="C43" s="61" t="s">
        <v>330</v>
      </c>
      <c r="D43" s="29"/>
      <c r="E43" s="62">
        <v>-3324.5612599999968</v>
      </c>
      <c r="F43" s="62"/>
      <c r="G43" s="78">
        <v>-1109.9462249999988</v>
      </c>
      <c r="H43" s="78"/>
      <c r="I43" s="78">
        <v>-293.05064999999286</v>
      </c>
      <c r="J43" s="29"/>
      <c r="K43" s="62">
        <v>-2912.1781839999967</v>
      </c>
      <c r="L43" s="62"/>
      <c r="M43" s="78">
        <v>-1242.9677339999962</v>
      </c>
      <c r="N43" s="78"/>
      <c r="O43" s="78">
        <v>-265.66262499999448</v>
      </c>
      <c r="P43" s="68"/>
      <c r="Q43" s="62">
        <v>-2686.4458389999972</v>
      </c>
      <c r="R43" s="62"/>
      <c r="S43" s="78">
        <v>-420.62621799999943</v>
      </c>
      <c r="T43" s="78"/>
      <c r="U43" s="78">
        <v>-35.019992999994429</v>
      </c>
      <c r="V43" s="68"/>
      <c r="W43" s="78">
        <v>-2585.3116620000073</v>
      </c>
      <c r="X43" s="29"/>
      <c r="Y43" s="61" t="s">
        <v>525</v>
      </c>
      <c r="Z43" s="29"/>
      <c r="AA43" s="198"/>
    </row>
    <row r="44" spans="1:27" ht="13.5" customHeight="1" x14ac:dyDescent="0.3">
      <c r="A44" s="198"/>
      <c r="B44" s="29"/>
      <c r="C44" s="61" t="s">
        <v>331</v>
      </c>
      <c r="D44" s="29"/>
      <c r="E44" s="62">
        <v>-2423.5257010000005</v>
      </c>
      <c r="F44" s="62"/>
      <c r="G44" s="78">
        <v>-412.15672400000039</v>
      </c>
      <c r="H44" s="78"/>
      <c r="I44" s="78">
        <v>901.03555899999628</v>
      </c>
      <c r="J44" s="29"/>
      <c r="K44" s="62">
        <v>-1952.8511630000003</v>
      </c>
      <c r="L44" s="62"/>
      <c r="M44" s="78">
        <v>-280.66619999999875</v>
      </c>
      <c r="N44" s="78"/>
      <c r="O44" s="78">
        <v>959.32702099999642</v>
      </c>
      <c r="P44" s="68"/>
      <c r="Q44" s="62">
        <v>-2525.9336780000012</v>
      </c>
      <c r="R44" s="62"/>
      <c r="S44" s="78">
        <v>-390.44167600000037</v>
      </c>
      <c r="T44" s="78"/>
      <c r="U44" s="78">
        <v>160.51216099999601</v>
      </c>
      <c r="V44" s="68"/>
      <c r="W44" s="78">
        <v>-2185.5080060000055</v>
      </c>
      <c r="X44" s="29"/>
      <c r="Y44" s="61" t="s">
        <v>526</v>
      </c>
      <c r="Z44" s="29"/>
      <c r="AA44" s="198"/>
    </row>
    <row r="45" spans="1:27" ht="13.5" customHeight="1" x14ac:dyDescent="0.3">
      <c r="A45" s="198"/>
      <c r="B45" s="29"/>
      <c r="C45" s="61" t="s">
        <v>332</v>
      </c>
      <c r="D45" s="29"/>
      <c r="E45" s="62">
        <v>-3397.042295000002</v>
      </c>
      <c r="F45" s="62"/>
      <c r="G45" s="78">
        <v>-1276.8780990000005</v>
      </c>
      <c r="H45" s="78"/>
      <c r="I45" s="78">
        <v>-973.51659400000153</v>
      </c>
      <c r="J45" s="29"/>
      <c r="K45" s="62">
        <v>-2940.7670069999986</v>
      </c>
      <c r="L45" s="62"/>
      <c r="M45" s="78">
        <v>-1492.7911419999973</v>
      </c>
      <c r="N45" s="78"/>
      <c r="O45" s="78">
        <v>-987.91584399999829</v>
      </c>
      <c r="P45" s="68"/>
      <c r="Q45" s="62">
        <v>-2946.035181000002</v>
      </c>
      <c r="R45" s="62"/>
      <c r="S45" s="78">
        <v>-101.56816000000163</v>
      </c>
      <c r="T45" s="78"/>
      <c r="U45" s="78">
        <v>-420.10150300000078</v>
      </c>
      <c r="V45" s="68"/>
      <c r="W45" s="78">
        <v>-2798.9810480000006</v>
      </c>
      <c r="X45" s="29"/>
      <c r="Y45" s="61" t="s">
        <v>527</v>
      </c>
      <c r="Z45" s="29"/>
      <c r="AA45" s="198"/>
    </row>
    <row r="46" spans="1:27" ht="13.5" customHeight="1" x14ac:dyDescent="0.3">
      <c r="A46" s="198"/>
      <c r="B46" s="29"/>
      <c r="C46" s="61" t="s">
        <v>333</v>
      </c>
      <c r="D46" s="29"/>
      <c r="E46" s="62">
        <v>-3064.0955880000001</v>
      </c>
      <c r="F46" s="62"/>
      <c r="G46" s="78">
        <v>-393.61690400000043</v>
      </c>
      <c r="H46" s="78"/>
      <c r="I46" s="78">
        <v>332.94670700000188</v>
      </c>
      <c r="J46" s="29"/>
      <c r="K46" s="62">
        <v>-2592.3712839999998</v>
      </c>
      <c r="L46" s="62"/>
      <c r="M46" s="78">
        <v>-603.70517600000039</v>
      </c>
      <c r="N46" s="78"/>
      <c r="O46" s="78">
        <v>348.39572299999872</v>
      </c>
      <c r="P46" s="68"/>
      <c r="Q46" s="62">
        <v>-2931.0987480000003</v>
      </c>
      <c r="R46" s="62"/>
      <c r="S46" s="78">
        <v>-215.19520100000045</v>
      </c>
      <c r="T46" s="78"/>
      <c r="U46" s="78">
        <v>14.936433000001671</v>
      </c>
      <c r="V46" s="68"/>
      <c r="W46" s="78">
        <v>-2082.6517270000004</v>
      </c>
      <c r="X46" s="29"/>
      <c r="Y46" s="61" t="s">
        <v>528</v>
      </c>
      <c r="Z46" s="29"/>
      <c r="AA46" s="198"/>
    </row>
    <row r="47" spans="1:27" ht="13.5" customHeight="1" x14ac:dyDescent="0.3">
      <c r="A47" s="198"/>
      <c r="B47" s="29"/>
      <c r="C47" s="61" t="s">
        <v>334</v>
      </c>
      <c r="D47" s="29"/>
      <c r="E47" s="62">
        <v>-2693.2195600000014</v>
      </c>
      <c r="F47" s="62"/>
      <c r="G47" s="78">
        <v>-45.808543000001009</v>
      </c>
      <c r="H47" s="78"/>
      <c r="I47" s="78">
        <v>370.87602799999877</v>
      </c>
      <c r="J47" s="29"/>
      <c r="K47" s="62">
        <v>-2084.4391159999996</v>
      </c>
      <c r="L47" s="62"/>
      <c r="M47" s="78">
        <v>244.07179599999927</v>
      </c>
      <c r="N47" s="78"/>
      <c r="O47" s="78">
        <v>507.93216800000027</v>
      </c>
      <c r="P47" s="68"/>
      <c r="Q47" s="62">
        <v>-3121.3809960000008</v>
      </c>
      <c r="R47" s="62"/>
      <c r="S47" s="78">
        <v>-752.21471100000053</v>
      </c>
      <c r="T47" s="78"/>
      <c r="U47" s="78">
        <v>-190.28224800000044</v>
      </c>
      <c r="V47" s="68"/>
      <c r="W47" s="78">
        <v>-1716.3035460000028</v>
      </c>
      <c r="X47" s="29"/>
      <c r="Y47" s="61" t="s">
        <v>529</v>
      </c>
      <c r="Z47" s="29"/>
      <c r="AA47" s="198"/>
    </row>
    <row r="48" spans="1:27" ht="13.5" customHeight="1" x14ac:dyDescent="0.3">
      <c r="A48" s="198"/>
      <c r="B48" s="29"/>
      <c r="C48" s="61" t="s">
        <v>335</v>
      </c>
      <c r="D48" s="29"/>
      <c r="E48" s="62">
        <v>-2858.7034129999993</v>
      </c>
      <c r="F48" s="62"/>
      <c r="G48" s="78">
        <v>-131.36248899999737</v>
      </c>
      <c r="H48" s="78"/>
      <c r="I48" s="78">
        <v>-165.48385299999791</v>
      </c>
      <c r="J48" s="29"/>
      <c r="K48" s="62">
        <v>-2477.4537819999996</v>
      </c>
      <c r="L48" s="62"/>
      <c r="M48" s="78">
        <v>-429.16829699999926</v>
      </c>
      <c r="N48" s="78"/>
      <c r="O48" s="78">
        <v>-393.01466600000003</v>
      </c>
      <c r="P48" s="68"/>
      <c r="Q48" s="62">
        <v>-2814.1336619999984</v>
      </c>
      <c r="R48" s="62"/>
      <c r="S48" s="78">
        <v>87.351711000002979</v>
      </c>
      <c r="T48" s="78"/>
      <c r="U48" s="78">
        <v>307.24733400000241</v>
      </c>
      <c r="V48" s="68"/>
      <c r="W48" s="78">
        <v>-570.78793599999881</v>
      </c>
      <c r="X48" s="29"/>
      <c r="Y48" s="61" t="s">
        <v>530</v>
      </c>
      <c r="Z48" s="29"/>
      <c r="AA48" s="198"/>
    </row>
    <row r="49" spans="1:27" ht="13.5" customHeight="1" x14ac:dyDescent="0.3">
      <c r="A49" s="198"/>
      <c r="B49" s="29"/>
      <c r="C49" s="61" t="s">
        <v>336</v>
      </c>
      <c r="D49" s="29"/>
      <c r="E49" s="62">
        <v>-1991.215576999999</v>
      </c>
      <c r="F49" s="62"/>
      <c r="G49" s="78">
        <v>628.98195900000155</v>
      </c>
      <c r="H49" s="78"/>
      <c r="I49" s="78">
        <v>867.48783600000024</v>
      </c>
      <c r="J49" s="29"/>
      <c r="K49" s="62">
        <v>-1572.9841160000005</v>
      </c>
      <c r="L49" s="62"/>
      <c r="M49" s="78">
        <v>720.94120000000021</v>
      </c>
      <c r="N49" s="78"/>
      <c r="O49" s="78">
        <v>904.46966599999905</v>
      </c>
      <c r="P49" s="68"/>
      <c r="Q49" s="62">
        <v>-2245.6306459999978</v>
      </c>
      <c r="R49" s="62"/>
      <c r="S49" s="78">
        <v>-167.4772329999978</v>
      </c>
      <c r="T49" s="78"/>
      <c r="U49" s="78">
        <v>568.50301600000057</v>
      </c>
      <c r="V49" s="68"/>
      <c r="W49" s="78">
        <v>451.81092700000318</v>
      </c>
      <c r="X49" s="29"/>
      <c r="Y49" s="61" t="s">
        <v>531</v>
      </c>
      <c r="Z49" s="29"/>
      <c r="AA49" s="198"/>
    </row>
    <row r="50" spans="1:27" ht="6.75" customHeight="1" thickBot="1" x14ac:dyDescent="0.35">
      <c r="A50" s="63"/>
      <c r="B50" s="80"/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1"/>
      <c r="Q50" s="80"/>
      <c r="R50" s="80"/>
      <c r="S50" s="80"/>
      <c r="T50" s="80"/>
      <c r="U50" s="80"/>
      <c r="V50" s="81"/>
      <c r="W50" s="80"/>
      <c r="X50" s="80"/>
      <c r="Y50" s="80"/>
      <c r="Z50" s="80"/>
      <c r="AA50" s="63"/>
    </row>
    <row r="51" spans="1:27" ht="14.4" thickTop="1" x14ac:dyDescent="0.3"/>
    <row r="52" spans="1:27" x14ac:dyDescent="0.3">
      <c r="C52" s="7" t="s">
        <v>713</v>
      </c>
    </row>
    <row r="53" spans="1:27" x14ac:dyDescent="0.3">
      <c r="C53" s="7" t="s">
        <v>712</v>
      </c>
    </row>
  </sheetData>
  <mergeCells count="21">
    <mergeCell ref="AA24:AA36"/>
    <mergeCell ref="AA38:AA49"/>
    <mergeCell ref="AA4:AA8"/>
    <mergeCell ref="AA10:AA22"/>
    <mergeCell ref="AE10:AF10"/>
    <mergeCell ref="A38:A49"/>
    <mergeCell ref="A10:A22"/>
    <mergeCell ref="A24:A36"/>
    <mergeCell ref="A4:A8"/>
    <mergeCell ref="C4:C8"/>
    <mergeCell ref="A1:AA1"/>
    <mergeCell ref="Y4:Y8"/>
    <mergeCell ref="E4:I4"/>
    <mergeCell ref="K4:O4"/>
    <mergeCell ref="E6:E8"/>
    <mergeCell ref="G6:I6"/>
    <mergeCell ref="K6:K8"/>
    <mergeCell ref="M6:O6"/>
    <mergeCell ref="Q4:U4"/>
    <mergeCell ref="Q6:Q8"/>
    <mergeCell ref="S6:U6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214" t="s">
        <v>662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8"/>
    </row>
    <row r="3" spans="1:21" s="85" customFormat="1" ht="6.75" customHeight="1" thickBot="1" x14ac:dyDescent="0.3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21" ht="12" customHeight="1" thickBot="1" x14ac:dyDescent="0.35">
      <c r="A4" s="206" t="s">
        <v>162</v>
      </c>
      <c r="B4" s="206" t="s">
        <v>163</v>
      </c>
      <c r="C4" s="216" t="s">
        <v>714</v>
      </c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8"/>
      <c r="R4" s="206" t="s">
        <v>533</v>
      </c>
      <c r="S4" s="206" t="s">
        <v>520</v>
      </c>
      <c r="U4" s="28"/>
    </row>
    <row r="5" spans="1:21" ht="21.75" customHeight="1" thickBot="1" x14ac:dyDescent="0.25">
      <c r="A5" s="207"/>
      <c r="B5" s="207"/>
      <c r="C5" s="165" t="s">
        <v>164</v>
      </c>
      <c r="D5" s="165" t="s">
        <v>165</v>
      </c>
      <c r="E5" s="165" t="s">
        <v>166</v>
      </c>
      <c r="F5" s="165" t="s">
        <v>167</v>
      </c>
      <c r="G5" s="165" t="s">
        <v>168</v>
      </c>
      <c r="H5" s="165" t="s">
        <v>352</v>
      </c>
      <c r="I5" s="165" t="s">
        <v>169</v>
      </c>
      <c r="J5" s="165" t="s">
        <v>170</v>
      </c>
      <c r="K5" s="165" t="s">
        <v>171</v>
      </c>
      <c r="L5" s="165" t="s">
        <v>172</v>
      </c>
      <c r="M5" s="165" t="s">
        <v>173</v>
      </c>
      <c r="N5" s="165" t="s">
        <v>174</v>
      </c>
      <c r="O5" s="165" t="s">
        <v>175</v>
      </c>
      <c r="P5" s="165" t="s">
        <v>176</v>
      </c>
      <c r="Q5" s="165" t="s">
        <v>177</v>
      </c>
      <c r="R5" s="207"/>
      <c r="S5" s="207"/>
    </row>
    <row r="6" spans="1:21" ht="13.8" x14ac:dyDescent="0.3">
      <c r="A6" s="166">
        <v>2024</v>
      </c>
      <c r="B6" s="79" t="s">
        <v>338</v>
      </c>
      <c r="C6" s="168">
        <v>988.23995300000001</v>
      </c>
      <c r="D6" s="168">
        <v>44.603293999999998</v>
      </c>
      <c r="E6" s="168">
        <v>260.06127300000003</v>
      </c>
      <c r="F6" s="168">
        <v>8.3115400000000008</v>
      </c>
      <c r="G6" s="168">
        <v>0.59010099999999999</v>
      </c>
      <c r="H6" s="168">
        <v>5.3731499999999999</v>
      </c>
      <c r="I6" s="168">
        <v>40.780444000000003</v>
      </c>
      <c r="J6" s="168">
        <v>28.702724</v>
      </c>
      <c r="K6" s="168">
        <v>14.738073999999999</v>
      </c>
      <c r="L6" s="168">
        <v>2790.8215829999999</v>
      </c>
      <c r="M6" s="168">
        <v>2.864719</v>
      </c>
      <c r="N6" s="168">
        <v>25.097621</v>
      </c>
      <c r="O6" s="168">
        <v>561.82216200000005</v>
      </c>
      <c r="P6" s="168">
        <v>15.964850999999999</v>
      </c>
      <c r="Q6" s="168">
        <v>44.030144999999997</v>
      </c>
      <c r="R6" s="166">
        <v>2024</v>
      </c>
      <c r="S6" s="84" t="s">
        <v>536</v>
      </c>
      <c r="U6" s="28"/>
    </row>
    <row r="7" spans="1:21" ht="12" x14ac:dyDescent="0.25">
      <c r="A7" s="167"/>
      <c r="B7" s="79" t="s">
        <v>339</v>
      </c>
      <c r="C7" s="168">
        <v>1054.2118230000001</v>
      </c>
      <c r="D7" s="168">
        <v>158.64867000000001</v>
      </c>
      <c r="E7" s="168">
        <v>264.32692600000001</v>
      </c>
      <c r="F7" s="168">
        <v>9.0844959999999997</v>
      </c>
      <c r="G7" s="168">
        <v>0.86402000000000001</v>
      </c>
      <c r="H7" s="168">
        <v>5.223535</v>
      </c>
      <c r="I7" s="168">
        <v>44.260027999999998</v>
      </c>
      <c r="J7" s="168">
        <v>28.100359999999998</v>
      </c>
      <c r="K7" s="168">
        <v>13.745796</v>
      </c>
      <c r="L7" s="168">
        <v>2815.8386329999998</v>
      </c>
      <c r="M7" s="168">
        <v>9.4477130000000002</v>
      </c>
      <c r="N7" s="168">
        <v>32.656844</v>
      </c>
      <c r="O7" s="168">
        <v>622.33770700000002</v>
      </c>
      <c r="P7" s="168">
        <v>16.099954</v>
      </c>
      <c r="Q7" s="168">
        <v>70.557320000000004</v>
      </c>
      <c r="R7" s="167"/>
      <c r="S7" s="84" t="s">
        <v>537</v>
      </c>
    </row>
    <row r="8" spans="1:21" ht="12" x14ac:dyDescent="0.25">
      <c r="A8" s="167"/>
      <c r="B8" s="79" t="s">
        <v>340</v>
      </c>
      <c r="C8" s="168">
        <v>1051.1501699999999</v>
      </c>
      <c r="D8" s="168">
        <v>47.131942000000002</v>
      </c>
      <c r="E8" s="168">
        <v>271.43415299999998</v>
      </c>
      <c r="F8" s="168">
        <v>10.878394</v>
      </c>
      <c r="G8" s="168">
        <v>1.128414</v>
      </c>
      <c r="H8" s="168">
        <v>3.9975350000000001</v>
      </c>
      <c r="I8" s="168">
        <v>40.312612999999999</v>
      </c>
      <c r="J8" s="168">
        <v>23.120508999999998</v>
      </c>
      <c r="K8" s="168">
        <v>16.285717000000002</v>
      </c>
      <c r="L8" s="168">
        <v>2771.815137</v>
      </c>
      <c r="M8" s="168">
        <v>3.730235</v>
      </c>
      <c r="N8" s="168">
        <v>21.793763999999999</v>
      </c>
      <c r="O8" s="168">
        <v>681.44003499999997</v>
      </c>
      <c r="P8" s="168">
        <v>15.70247</v>
      </c>
      <c r="Q8" s="168">
        <v>79.201931000000002</v>
      </c>
      <c r="R8" s="167"/>
      <c r="S8" s="84" t="s">
        <v>538</v>
      </c>
    </row>
    <row r="9" spans="1:21" ht="12" x14ac:dyDescent="0.25">
      <c r="A9" s="167"/>
      <c r="B9" s="79" t="s">
        <v>341</v>
      </c>
      <c r="C9" s="168">
        <v>1053.7343699999999</v>
      </c>
      <c r="D9" s="168">
        <v>58.808490999999997</v>
      </c>
      <c r="E9" s="168">
        <v>280.425861</v>
      </c>
      <c r="F9" s="168">
        <v>18.106076000000002</v>
      </c>
      <c r="G9" s="168">
        <v>1.786786</v>
      </c>
      <c r="H9" s="168">
        <v>7.7934190000000001</v>
      </c>
      <c r="I9" s="168">
        <v>41.393850999999998</v>
      </c>
      <c r="J9" s="168">
        <v>35.450212999999998</v>
      </c>
      <c r="K9" s="168">
        <v>16.147884000000001</v>
      </c>
      <c r="L9" s="168">
        <v>2847.804349</v>
      </c>
      <c r="M9" s="168">
        <v>3.8201890000000001</v>
      </c>
      <c r="N9" s="168">
        <v>25.999068999999999</v>
      </c>
      <c r="O9" s="168">
        <v>600.43500700000004</v>
      </c>
      <c r="P9" s="168">
        <v>18.033156000000002</v>
      </c>
      <c r="Q9" s="168">
        <v>65.289181999999997</v>
      </c>
      <c r="R9" s="167"/>
      <c r="S9" s="84" t="s">
        <v>539</v>
      </c>
    </row>
    <row r="10" spans="1:21" ht="12" x14ac:dyDescent="0.25">
      <c r="A10" s="167"/>
      <c r="B10" s="79" t="s">
        <v>342</v>
      </c>
      <c r="C10" s="168">
        <v>993.39425500000004</v>
      </c>
      <c r="D10" s="168">
        <v>51.977083</v>
      </c>
      <c r="E10" s="168">
        <v>280.40744799999999</v>
      </c>
      <c r="F10" s="168">
        <v>16.031569999999999</v>
      </c>
      <c r="G10" s="168">
        <v>0.77357500000000001</v>
      </c>
      <c r="H10" s="168">
        <v>8.4795250000000006</v>
      </c>
      <c r="I10" s="168">
        <v>34.982224000000002</v>
      </c>
      <c r="J10" s="168">
        <v>28.943698999999999</v>
      </c>
      <c r="K10" s="168">
        <v>14.512736</v>
      </c>
      <c r="L10" s="168">
        <v>2962.6490869999998</v>
      </c>
      <c r="M10" s="168">
        <v>3.3220930000000002</v>
      </c>
      <c r="N10" s="168">
        <v>28.737472</v>
      </c>
      <c r="O10" s="168">
        <v>606.18382799999995</v>
      </c>
      <c r="P10" s="168">
        <v>22.692316000000002</v>
      </c>
      <c r="Q10" s="168">
        <v>45.450499000000001</v>
      </c>
      <c r="R10" s="167"/>
      <c r="S10" s="84" t="s">
        <v>540</v>
      </c>
    </row>
    <row r="11" spans="1:21" ht="12" x14ac:dyDescent="0.25">
      <c r="A11" s="167"/>
      <c r="B11" s="79" t="s">
        <v>343</v>
      </c>
      <c r="C11" s="168">
        <v>965.30983700000002</v>
      </c>
      <c r="D11" s="168">
        <v>55.952750000000002</v>
      </c>
      <c r="E11" s="168">
        <v>265.301762</v>
      </c>
      <c r="F11" s="168">
        <v>16.420300999999998</v>
      </c>
      <c r="G11" s="168">
        <v>1.0377130000000001</v>
      </c>
      <c r="H11" s="168">
        <v>6.0147490000000001</v>
      </c>
      <c r="I11" s="168">
        <v>42.374969999999998</v>
      </c>
      <c r="J11" s="168">
        <v>23.709911999999999</v>
      </c>
      <c r="K11" s="168">
        <v>14.193308999999999</v>
      </c>
      <c r="L11" s="168">
        <v>2836.50173</v>
      </c>
      <c r="M11" s="168">
        <v>2.7777799999999999</v>
      </c>
      <c r="N11" s="168">
        <v>29.515587</v>
      </c>
      <c r="O11" s="168">
        <v>702.93501900000001</v>
      </c>
      <c r="P11" s="168">
        <v>20.061385000000001</v>
      </c>
      <c r="Q11" s="168">
        <v>48.287058000000002</v>
      </c>
      <c r="R11" s="167"/>
      <c r="S11" s="84" t="s">
        <v>541</v>
      </c>
    </row>
    <row r="12" spans="1:21" ht="12" x14ac:dyDescent="0.25">
      <c r="A12" s="167"/>
      <c r="B12" s="79" t="s">
        <v>344</v>
      </c>
      <c r="C12" s="168">
        <v>1061.3666800000001</v>
      </c>
      <c r="D12" s="168">
        <v>51.466909000000001</v>
      </c>
      <c r="E12" s="168">
        <v>288.99196999999998</v>
      </c>
      <c r="F12" s="168">
        <v>14.482077</v>
      </c>
      <c r="G12" s="168">
        <v>1.767525</v>
      </c>
      <c r="H12" s="168">
        <v>4.4077570000000001</v>
      </c>
      <c r="I12" s="168">
        <v>37.744596999999999</v>
      </c>
      <c r="J12" s="168">
        <v>22.146121000000001</v>
      </c>
      <c r="K12" s="168">
        <v>22.787444000000001</v>
      </c>
      <c r="L12" s="168">
        <v>3167.080997</v>
      </c>
      <c r="M12" s="168">
        <v>3.1696330000000001</v>
      </c>
      <c r="N12" s="168">
        <v>26.429017999999999</v>
      </c>
      <c r="O12" s="168">
        <v>647.55567900000005</v>
      </c>
      <c r="P12" s="168">
        <v>21.820118000000001</v>
      </c>
      <c r="Q12" s="168">
        <v>35.683824000000001</v>
      </c>
      <c r="R12" s="167"/>
      <c r="S12" s="84" t="s">
        <v>542</v>
      </c>
    </row>
    <row r="13" spans="1:21" ht="12" x14ac:dyDescent="0.25">
      <c r="A13" s="167"/>
      <c r="B13" s="79" t="s">
        <v>345</v>
      </c>
      <c r="C13" s="168">
        <v>829.72860300000002</v>
      </c>
      <c r="D13" s="168">
        <v>34.299975000000003</v>
      </c>
      <c r="E13" s="168">
        <v>251.382578</v>
      </c>
      <c r="F13" s="168">
        <v>13.299173</v>
      </c>
      <c r="G13" s="168">
        <v>0.91735500000000003</v>
      </c>
      <c r="H13" s="168">
        <v>2.7006380000000001</v>
      </c>
      <c r="I13" s="168">
        <v>37.089100999999999</v>
      </c>
      <c r="J13" s="168">
        <v>17.671377</v>
      </c>
      <c r="K13" s="168">
        <v>12.195492</v>
      </c>
      <c r="L13" s="168">
        <v>2603.7363529999998</v>
      </c>
      <c r="M13" s="168">
        <v>2.6636880000000001</v>
      </c>
      <c r="N13" s="168">
        <v>22.560874999999999</v>
      </c>
      <c r="O13" s="168">
        <v>531.61714500000005</v>
      </c>
      <c r="P13" s="168">
        <v>14.517904</v>
      </c>
      <c r="Q13" s="168">
        <v>33.200454999999998</v>
      </c>
      <c r="R13" s="167"/>
      <c r="S13" s="84" t="s">
        <v>543</v>
      </c>
    </row>
    <row r="14" spans="1:21" ht="12" x14ac:dyDescent="0.25">
      <c r="A14" s="167"/>
      <c r="B14" s="79" t="s">
        <v>346</v>
      </c>
      <c r="C14" s="168">
        <v>1062.010544</v>
      </c>
      <c r="D14" s="168">
        <v>51.01397</v>
      </c>
      <c r="E14" s="168">
        <v>276.62600900000001</v>
      </c>
      <c r="F14" s="168">
        <v>9.5015789999999996</v>
      </c>
      <c r="G14" s="168">
        <v>0.64863099999999996</v>
      </c>
      <c r="H14" s="168">
        <v>3.321348</v>
      </c>
      <c r="I14" s="168">
        <v>42.827598999999999</v>
      </c>
      <c r="J14" s="168">
        <v>22.987642000000001</v>
      </c>
      <c r="K14" s="168">
        <v>32.950054000000002</v>
      </c>
      <c r="L14" s="168">
        <v>3002.3088779999998</v>
      </c>
      <c r="M14" s="168">
        <v>2.3747319999999998</v>
      </c>
      <c r="N14" s="168">
        <v>25.981352000000001</v>
      </c>
      <c r="O14" s="168">
        <v>684.43404299999997</v>
      </c>
      <c r="P14" s="168">
        <v>15.386984</v>
      </c>
      <c r="Q14" s="168">
        <v>43.599733999999998</v>
      </c>
      <c r="R14" s="167"/>
      <c r="S14" s="84" t="s">
        <v>544</v>
      </c>
    </row>
    <row r="15" spans="1:21" ht="12" x14ac:dyDescent="0.25">
      <c r="A15" s="167"/>
      <c r="B15" s="79" t="s">
        <v>347</v>
      </c>
      <c r="C15" s="168">
        <v>1097.0589580000001</v>
      </c>
      <c r="D15" s="168">
        <v>54.008490999999999</v>
      </c>
      <c r="E15" s="168">
        <v>329.36141400000002</v>
      </c>
      <c r="F15" s="168">
        <v>8.8684740000000009</v>
      </c>
      <c r="G15" s="168">
        <v>0.78435299999999997</v>
      </c>
      <c r="H15" s="168">
        <v>6.947209</v>
      </c>
      <c r="I15" s="168">
        <v>47.240940000000002</v>
      </c>
      <c r="J15" s="168">
        <v>34.924424000000002</v>
      </c>
      <c r="K15" s="168">
        <v>16.959893000000001</v>
      </c>
      <c r="L15" s="168">
        <v>3318.238848</v>
      </c>
      <c r="M15" s="168">
        <v>2.396757</v>
      </c>
      <c r="N15" s="168">
        <v>27.495854999999999</v>
      </c>
      <c r="O15" s="168">
        <v>716.69068600000003</v>
      </c>
      <c r="P15" s="168">
        <v>19.335899000000001</v>
      </c>
      <c r="Q15" s="168">
        <v>48.266466000000001</v>
      </c>
      <c r="R15" s="167"/>
      <c r="S15" s="84" t="s">
        <v>545</v>
      </c>
    </row>
    <row r="16" spans="1:21" ht="12" x14ac:dyDescent="0.25">
      <c r="A16" s="167"/>
      <c r="B16" s="79" t="s">
        <v>348</v>
      </c>
      <c r="C16" s="168">
        <v>1067.246525</v>
      </c>
      <c r="D16" s="168">
        <v>58.855437000000002</v>
      </c>
      <c r="E16" s="168">
        <v>316.62226199999998</v>
      </c>
      <c r="F16" s="168">
        <v>10.13758</v>
      </c>
      <c r="G16" s="168">
        <v>0.98326199999999997</v>
      </c>
      <c r="H16" s="168">
        <v>6.4786409999999997</v>
      </c>
      <c r="I16" s="168">
        <v>46.109217000000001</v>
      </c>
      <c r="J16" s="168">
        <v>31.529774</v>
      </c>
      <c r="K16" s="168">
        <v>19.146042999999999</v>
      </c>
      <c r="L16" s="168">
        <v>3074.1070049999998</v>
      </c>
      <c r="M16" s="168">
        <v>2.5571769999999998</v>
      </c>
      <c r="N16" s="168">
        <v>29.214832999999999</v>
      </c>
      <c r="O16" s="168">
        <v>730.44545200000005</v>
      </c>
      <c r="P16" s="168">
        <v>16.870642</v>
      </c>
      <c r="Q16" s="168">
        <v>59.898817000000001</v>
      </c>
      <c r="R16" s="167"/>
      <c r="S16" s="84" t="s">
        <v>546</v>
      </c>
    </row>
    <row r="17" spans="1:19" ht="12" x14ac:dyDescent="0.25">
      <c r="A17" s="167"/>
      <c r="B17" s="79" t="s">
        <v>349</v>
      </c>
      <c r="C17" s="168">
        <v>903.72369800000001</v>
      </c>
      <c r="D17" s="168">
        <v>47.687818</v>
      </c>
      <c r="E17" s="168">
        <v>289.09090500000002</v>
      </c>
      <c r="F17" s="168">
        <v>8.3354330000000001</v>
      </c>
      <c r="G17" s="168">
        <v>0.68152199999999996</v>
      </c>
      <c r="H17" s="168">
        <v>5.4107580000000004</v>
      </c>
      <c r="I17" s="168">
        <v>59.636018</v>
      </c>
      <c r="J17" s="168">
        <v>27.130725000000002</v>
      </c>
      <c r="K17" s="168">
        <v>13.607599</v>
      </c>
      <c r="L17" s="168">
        <v>3035.9733700000002</v>
      </c>
      <c r="M17" s="168">
        <v>8.9261440000000007</v>
      </c>
      <c r="N17" s="168">
        <v>26.682458</v>
      </c>
      <c r="O17" s="168">
        <v>640.72301200000004</v>
      </c>
      <c r="P17" s="168">
        <v>33.641578000000003</v>
      </c>
      <c r="Q17" s="168">
        <v>41.025483999999999</v>
      </c>
      <c r="R17" s="167"/>
      <c r="S17" s="84" t="s">
        <v>547</v>
      </c>
    </row>
    <row r="18" spans="1:19" ht="12" x14ac:dyDescent="0.25">
      <c r="A18" s="167"/>
      <c r="B18" s="79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7"/>
    </row>
    <row r="19" spans="1:19" ht="12" x14ac:dyDescent="0.25">
      <c r="A19" s="166">
        <v>2025</v>
      </c>
      <c r="B19" s="79" t="s">
        <v>338</v>
      </c>
      <c r="C19" s="168">
        <v>1030.653468</v>
      </c>
      <c r="D19" s="168">
        <v>42.547488999999999</v>
      </c>
      <c r="E19" s="168">
        <v>283.21710100000001</v>
      </c>
      <c r="F19" s="168">
        <v>8.4891900000000007</v>
      </c>
      <c r="G19" s="168">
        <v>0.79178400000000004</v>
      </c>
      <c r="H19" s="168">
        <v>5.0549410000000004</v>
      </c>
      <c r="I19" s="168">
        <v>32.823416000000002</v>
      </c>
      <c r="J19" s="168">
        <v>26.081083</v>
      </c>
      <c r="K19" s="168">
        <v>24.086418999999999</v>
      </c>
      <c r="L19" s="168">
        <v>2843.5738769999998</v>
      </c>
      <c r="M19" s="168">
        <v>2.9052630000000002</v>
      </c>
      <c r="N19" s="168">
        <v>22.194441999999999</v>
      </c>
      <c r="O19" s="168">
        <v>625.96547799999996</v>
      </c>
      <c r="P19" s="168">
        <v>20.133324999999999</v>
      </c>
      <c r="Q19" s="168">
        <v>56.572538999999999</v>
      </c>
      <c r="R19" s="166">
        <v>2025</v>
      </c>
      <c r="S19" s="84" t="s">
        <v>536</v>
      </c>
    </row>
    <row r="20" spans="1:19" ht="12" x14ac:dyDescent="0.25">
      <c r="A20" s="167"/>
      <c r="B20" s="79" t="s">
        <v>339</v>
      </c>
      <c r="C20" s="168">
        <v>1079.4145920000001</v>
      </c>
      <c r="D20" s="168">
        <v>54.658881000000001</v>
      </c>
      <c r="E20" s="168">
        <v>309.00453599999997</v>
      </c>
      <c r="F20" s="168">
        <v>13.727149000000001</v>
      </c>
      <c r="G20" s="168">
        <v>0.85417399999999999</v>
      </c>
      <c r="H20" s="168">
        <v>5.332992</v>
      </c>
      <c r="I20" s="168">
        <v>32.535792999999998</v>
      </c>
      <c r="J20" s="168">
        <v>47.373536000000001</v>
      </c>
      <c r="K20" s="168">
        <v>15.524234999999999</v>
      </c>
      <c r="L20" s="168">
        <v>2937.6552689999999</v>
      </c>
      <c r="M20" s="168">
        <v>2.6031780000000002</v>
      </c>
      <c r="N20" s="168">
        <v>27.300228000000001</v>
      </c>
      <c r="O20" s="168">
        <v>702.45026900000005</v>
      </c>
      <c r="P20" s="168">
        <v>17.455618999999999</v>
      </c>
      <c r="Q20" s="168">
        <v>48.841351000000003</v>
      </c>
      <c r="R20" s="167"/>
      <c r="S20" s="84" t="s">
        <v>537</v>
      </c>
    </row>
    <row r="21" spans="1:19" ht="12" x14ac:dyDescent="0.25">
      <c r="A21" s="167"/>
      <c r="B21" s="79" t="s">
        <v>340</v>
      </c>
      <c r="C21" s="168">
        <v>1190.015412</v>
      </c>
      <c r="D21" s="168">
        <v>52.126863999999998</v>
      </c>
      <c r="E21" s="168">
        <v>337.11246999999997</v>
      </c>
      <c r="F21" s="168">
        <v>9.5853009999999994</v>
      </c>
      <c r="G21" s="168">
        <v>0.640602</v>
      </c>
      <c r="H21" s="168">
        <v>7.0622920000000002</v>
      </c>
      <c r="I21" s="168">
        <v>54.838954000000001</v>
      </c>
      <c r="J21" s="168">
        <v>36.395147999999999</v>
      </c>
      <c r="K21" s="168">
        <v>16.479384</v>
      </c>
      <c r="L21" s="168">
        <v>3068.5426600000001</v>
      </c>
      <c r="M21" s="168">
        <v>2.8368030000000002</v>
      </c>
      <c r="N21" s="168">
        <v>28.640725</v>
      </c>
      <c r="O21" s="168">
        <v>744.53424399999994</v>
      </c>
      <c r="P21" s="168">
        <v>16.409258999999999</v>
      </c>
      <c r="Q21" s="168">
        <v>94.673051999999998</v>
      </c>
      <c r="R21" s="167"/>
      <c r="S21" s="84" t="s">
        <v>538</v>
      </c>
    </row>
    <row r="22" spans="1:19" ht="12" x14ac:dyDescent="0.25">
      <c r="A22" s="167"/>
      <c r="B22" s="79" t="s">
        <v>341</v>
      </c>
      <c r="C22" s="168">
        <v>1078.6670280000001</v>
      </c>
      <c r="D22" s="168">
        <v>51.094821000000003</v>
      </c>
      <c r="E22" s="168">
        <v>288.44407699999999</v>
      </c>
      <c r="F22" s="168">
        <v>11.698373999999999</v>
      </c>
      <c r="G22" s="168">
        <v>0.94626299999999997</v>
      </c>
      <c r="H22" s="168">
        <v>7.1261380000000001</v>
      </c>
      <c r="I22" s="168">
        <v>44.799264000000001</v>
      </c>
      <c r="J22" s="168">
        <v>44.118437</v>
      </c>
      <c r="K22" s="168">
        <v>15.930323</v>
      </c>
      <c r="L22" s="168">
        <v>2877.3068880000001</v>
      </c>
      <c r="M22" s="168">
        <v>10.115710999999999</v>
      </c>
      <c r="N22" s="168">
        <v>25.584949999999999</v>
      </c>
      <c r="O22" s="168">
        <v>691.31608600000004</v>
      </c>
      <c r="P22" s="168">
        <v>16.974675000000001</v>
      </c>
      <c r="Q22" s="168">
        <v>74.450012000000001</v>
      </c>
      <c r="R22" s="167"/>
      <c r="S22" s="84" t="s">
        <v>539</v>
      </c>
    </row>
    <row r="23" spans="1:19" ht="12" x14ac:dyDescent="0.25">
      <c r="A23" s="167"/>
      <c r="B23" s="79" t="s">
        <v>342</v>
      </c>
      <c r="C23" s="168">
        <v>1168.1399799999999</v>
      </c>
      <c r="D23" s="168">
        <v>50.89593</v>
      </c>
      <c r="E23" s="168">
        <v>330.82703800000002</v>
      </c>
      <c r="F23" s="168">
        <v>11.102195999999999</v>
      </c>
      <c r="G23" s="168">
        <v>1.0966670000000001</v>
      </c>
      <c r="H23" s="168">
        <v>5.1192830000000002</v>
      </c>
      <c r="I23" s="168">
        <v>50.439028</v>
      </c>
      <c r="J23" s="168">
        <v>35.985182000000002</v>
      </c>
      <c r="K23" s="168">
        <v>14.524967</v>
      </c>
      <c r="L23" s="168">
        <v>3092.2255709999999</v>
      </c>
      <c r="M23" s="168">
        <v>2.880779</v>
      </c>
      <c r="N23" s="168">
        <v>22.667966</v>
      </c>
      <c r="O23" s="168">
        <v>747.93478300000004</v>
      </c>
      <c r="P23" s="168">
        <v>23.868780999999998</v>
      </c>
      <c r="Q23" s="168">
        <v>93.658646000000005</v>
      </c>
      <c r="R23" s="167"/>
      <c r="S23" s="84" t="s">
        <v>540</v>
      </c>
    </row>
    <row r="24" spans="1:19" ht="12" x14ac:dyDescent="0.25">
      <c r="A24" s="167"/>
      <c r="B24" s="79" t="s">
        <v>343</v>
      </c>
      <c r="C24" s="168">
        <v>1045.256306</v>
      </c>
      <c r="D24" s="168">
        <v>50.326498999999998</v>
      </c>
      <c r="E24" s="168">
        <v>340.50493</v>
      </c>
      <c r="F24" s="168">
        <v>10.551814</v>
      </c>
      <c r="G24" s="168">
        <v>1.449489</v>
      </c>
      <c r="H24" s="168">
        <v>4.3847139999999998</v>
      </c>
      <c r="I24" s="168">
        <v>47.865029</v>
      </c>
      <c r="J24" s="168">
        <v>37.024515999999998</v>
      </c>
      <c r="K24" s="168">
        <v>14.966075999999999</v>
      </c>
      <c r="L24" s="168">
        <v>3022.8161439999999</v>
      </c>
      <c r="M24" s="168">
        <v>3.2932969999999999</v>
      </c>
      <c r="N24" s="168">
        <v>23.383635000000002</v>
      </c>
      <c r="O24" s="168">
        <v>617.91254900000001</v>
      </c>
      <c r="P24" s="168">
        <v>16.422203</v>
      </c>
      <c r="Q24" s="168">
        <v>91.045511000000005</v>
      </c>
      <c r="R24" s="167"/>
      <c r="S24" s="84" t="s">
        <v>541</v>
      </c>
    </row>
    <row r="25" spans="1:19" ht="12" x14ac:dyDescent="0.25">
      <c r="A25" s="167"/>
      <c r="B25" s="79" t="s">
        <v>344</v>
      </c>
      <c r="C25" s="168">
        <v>1171.124071</v>
      </c>
      <c r="D25" s="168">
        <v>52.781239999999997</v>
      </c>
      <c r="E25" s="168">
        <v>312.92405500000001</v>
      </c>
      <c r="F25" s="168">
        <v>16.616574</v>
      </c>
      <c r="G25" s="168">
        <v>2.7771560000000002</v>
      </c>
      <c r="H25" s="168">
        <v>4.4972370000000002</v>
      </c>
      <c r="I25" s="168">
        <v>72.733442999999994</v>
      </c>
      <c r="J25" s="168">
        <v>30.984583000000001</v>
      </c>
      <c r="K25" s="168">
        <v>15.617004</v>
      </c>
      <c r="L25" s="168">
        <v>3399.6015750000001</v>
      </c>
      <c r="M25" s="168">
        <v>3.812732</v>
      </c>
      <c r="N25" s="168">
        <v>22.130063</v>
      </c>
      <c r="O25" s="168">
        <v>712.19637799999998</v>
      </c>
      <c r="P25" s="168">
        <v>15.225773999999999</v>
      </c>
      <c r="Q25" s="168">
        <v>75.859966</v>
      </c>
      <c r="R25" s="167"/>
      <c r="S25" s="84" t="s">
        <v>542</v>
      </c>
    </row>
    <row r="26" spans="1:19" ht="12" x14ac:dyDescent="0.25">
      <c r="A26" s="167"/>
      <c r="B26" s="79" t="s">
        <v>345</v>
      </c>
      <c r="C26" s="168">
        <v>1024.9768469999999</v>
      </c>
      <c r="D26" s="168">
        <v>34.59384</v>
      </c>
      <c r="E26" s="168">
        <v>239.777074</v>
      </c>
      <c r="F26" s="168">
        <v>9.0985110000000002</v>
      </c>
      <c r="G26" s="168">
        <v>0.70157099999999994</v>
      </c>
      <c r="H26" s="168">
        <v>2.575453</v>
      </c>
      <c r="I26" s="168">
        <v>43.969202000000003</v>
      </c>
      <c r="J26" s="168">
        <v>23.098068000000001</v>
      </c>
      <c r="K26" s="168">
        <v>14.933894</v>
      </c>
      <c r="L26" s="168">
        <v>2671.4883799999998</v>
      </c>
      <c r="M26" s="168">
        <v>2.8267310000000001</v>
      </c>
      <c r="N26" s="168">
        <v>18.08305</v>
      </c>
      <c r="O26" s="168">
        <v>527.88128700000004</v>
      </c>
      <c r="P26" s="168">
        <v>17.167217000000001</v>
      </c>
      <c r="Q26" s="168">
        <v>53.959778</v>
      </c>
      <c r="R26" s="167"/>
      <c r="S26" s="84" t="s">
        <v>543</v>
      </c>
    </row>
    <row r="27" spans="1:19" ht="12" x14ac:dyDescent="0.25">
      <c r="A27" s="167"/>
      <c r="B27" s="79" t="s">
        <v>346</v>
      </c>
      <c r="C27" s="168">
        <v>1169.512749</v>
      </c>
      <c r="D27" s="168">
        <v>60.874693999999998</v>
      </c>
      <c r="E27" s="168">
        <v>343.07796000000002</v>
      </c>
      <c r="F27" s="168">
        <v>17.305629</v>
      </c>
      <c r="G27" s="168">
        <v>1.1180870000000001</v>
      </c>
      <c r="H27" s="168">
        <v>5.2383410000000001</v>
      </c>
      <c r="I27" s="168">
        <v>64.252624999999995</v>
      </c>
      <c r="J27" s="168">
        <v>31.295124999999999</v>
      </c>
      <c r="K27" s="168">
        <v>18.685939999999999</v>
      </c>
      <c r="L27" s="168">
        <v>3128.143016</v>
      </c>
      <c r="M27" s="168">
        <v>4.1995909999999999</v>
      </c>
      <c r="N27" s="168">
        <v>28.040068000000002</v>
      </c>
      <c r="O27" s="168">
        <v>745.99869699999999</v>
      </c>
      <c r="P27" s="168">
        <v>14.98512</v>
      </c>
      <c r="Q27" s="168">
        <v>61.834809</v>
      </c>
      <c r="R27" s="167"/>
      <c r="S27" s="84" t="s">
        <v>544</v>
      </c>
    </row>
    <row r="28" spans="1:19" ht="12" x14ac:dyDescent="0.25">
      <c r="A28" s="167"/>
      <c r="B28" s="79" t="s">
        <v>347</v>
      </c>
      <c r="C28" s="168">
        <v>1183.6313239999999</v>
      </c>
      <c r="D28" s="168">
        <v>51.305343999999998</v>
      </c>
      <c r="E28" s="168">
        <v>306.126712</v>
      </c>
      <c r="F28" s="168">
        <v>11.746188999999999</v>
      </c>
      <c r="G28" s="168">
        <v>1.3196730000000001</v>
      </c>
      <c r="H28" s="168">
        <v>6.1900510000000004</v>
      </c>
      <c r="I28" s="168">
        <v>55.689839999999997</v>
      </c>
      <c r="J28" s="168">
        <v>46.773991000000002</v>
      </c>
      <c r="K28" s="168">
        <v>17.949816999999999</v>
      </c>
      <c r="L28" s="168">
        <v>3388.3793019999998</v>
      </c>
      <c r="M28" s="168">
        <v>3.778886</v>
      </c>
      <c r="N28" s="168">
        <v>21.931346000000001</v>
      </c>
      <c r="O28" s="168">
        <v>697.69926699999996</v>
      </c>
      <c r="P28" s="168">
        <v>23.736077999999999</v>
      </c>
      <c r="Q28" s="168">
        <v>82.498282000000003</v>
      </c>
      <c r="R28" s="167"/>
      <c r="S28" s="84" t="s">
        <v>545</v>
      </c>
    </row>
    <row r="29" spans="1:19" ht="12" x14ac:dyDescent="0.25">
      <c r="A29" s="167"/>
      <c r="B29" s="79" t="s">
        <v>348</v>
      </c>
      <c r="C29" s="168">
        <v>1078.514191</v>
      </c>
      <c r="D29" s="168">
        <v>52.447665999999998</v>
      </c>
      <c r="E29" s="168">
        <v>273.46634999999998</v>
      </c>
      <c r="F29" s="168">
        <v>10.86842</v>
      </c>
      <c r="G29" s="168">
        <v>0.91001799999999999</v>
      </c>
      <c r="H29" s="168">
        <v>7.0690169999999997</v>
      </c>
      <c r="I29" s="168">
        <v>55.778511000000002</v>
      </c>
      <c r="J29" s="168">
        <v>41.807369999999999</v>
      </c>
      <c r="K29" s="168">
        <v>13.253318999999999</v>
      </c>
      <c r="L29" s="168">
        <v>3103.7681240000002</v>
      </c>
      <c r="M29" s="168">
        <v>3.0569790000000001</v>
      </c>
      <c r="N29" s="168">
        <v>31.475932</v>
      </c>
      <c r="O29" s="168">
        <v>658.49636999999996</v>
      </c>
      <c r="P29" s="168">
        <v>13.37692</v>
      </c>
      <c r="Q29" s="168">
        <v>73.929142999999996</v>
      </c>
      <c r="R29" s="167"/>
      <c r="S29" s="84" t="s">
        <v>546</v>
      </c>
    </row>
    <row r="30" spans="1:19" ht="12.6" thickBot="1" x14ac:dyDescent="0.3">
      <c r="A30" s="167"/>
      <c r="B30" s="79" t="s">
        <v>349</v>
      </c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7"/>
      <c r="S30" s="84" t="s">
        <v>547</v>
      </c>
    </row>
    <row r="31" spans="1:19" ht="21.75" customHeight="1" thickBot="1" x14ac:dyDescent="0.25">
      <c r="A31" s="206" t="s">
        <v>162</v>
      </c>
      <c r="B31" s="206" t="s">
        <v>163</v>
      </c>
      <c r="C31" s="165" t="s">
        <v>558</v>
      </c>
      <c r="D31" s="165" t="s">
        <v>165</v>
      </c>
      <c r="E31" s="165" t="s">
        <v>559</v>
      </c>
      <c r="F31" s="165" t="s">
        <v>167</v>
      </c>
      <c r="G31" s="165" t="s">
        <v>560</v>
      </c>
      <c r="H31" s="165" t="s">
        <v>561</v>
      </c>
      <c r="I31" s="165" t="s">
        <v>562</v>
      </c>
      <c r="J31" s="165" t="s">
        <v>563</v>
      </c>
      <c r="K31" s="165" t="s">
        <v>564</v>
      </c>
      <c r="L31" s="165" t="s">
        <v>565</v>
      </c>
      <c r="M31" s="165" t="s">
        <v>173</v>
      </c>
      <c r="N31" s="165" t="s">
        <v>566</v>
      </c>
      <c r="O31" s="165" t="s">
        <v>567</v>
      </c>
      <c r="P31" s="165" t="s">
        <v>568</v>
      </c>
      <c r="Q31" s="165" t="s">
        <v>569</v>
      </c>
      <c r="R31" s="206" t="s">
        <v>533</v>
      </c>
      <c r="S31" s="206" t="s">
        <v>520</v>
      </c>
    </row>
    <row r="32" spans="1:19" ht="12" customHeight="1" thickBot="1" x14ac:dyDescent="0.3">
      <c r="A32" s="207"/>
      <c r="B32" s="207"/>
      <c r="C32" s="210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2"/>
      <c r="R32" s="207"/>
      <c r="S32" s="207"/>
    </row>
    <row r="33" spans="1:19" ht="19.5" customHeight="1" x14ac:dyDescent="0.25">
      <c r="A33" s="167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</row>
    <row r="34" spans="1:19" ht="6.75" customHeight="1" thickBot="1" x14ac:dyDescent="0.3">
      <c r="A34" s="219"/>
      <c r="B34" s="219"/>
      <c r="C34" s="219"/>
      <c r="D34" s="219"/>
      <c r="E34" s="219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79"/>
    </row>
    <row r="35" spans="1:19" ht="12" customHeight="1" thickBot="1" x14ac:dyDescent="0.3">
      <c r="A35" s="206" t="s">
        <v>162</v>
      </c>
      <c r="B35" s="206" t="s">
        <v>163</v>
      </c>
      <c r="C35" s="216" t="s">
        <v>714</v>
      </c>
      <c r="D35" s="217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8"/>
      <c r="R35" s="206" t="s">
        <v>533</v>
      </c>
      <c r="S35" s="208" t="s">
        <v>520</v>
      </c>
    </row>
    <row r="36" spans="1:19" ht="21.75" customHeight="1" thickBot="1" x14ac:dyDescent="0.25">
      <c r="A36" s="207"/>
      <c r="B36" s="207"/>
      <c r="C36" s="165" t="s">
        <v>178</v>
      </c>
      <c r="D36" s="165" t="s">
        <v>179</v>
      </c>
      <c r="E36" s="165" t="s">
        <v>180</v>
      </c>
      <c r="F36" s="165" t="s">
        <v>181</v>
      </c>
      <c r="G36" s="165" t="s">
        <v>182</v>
      </c>
      <c r="H36" s="165" t="s">
        <v>183</v>
      </c>
      <c r="I36" s="165" t="s">
        <v>184</v>
      </c>
      <c r="J36" s="165" t="s">
        <v>185</v>
      </c>
      <c r="K36" s="165" t="s">
        <v>697</v>
      </c>
      <c r="L36" s="165" t="s">
        <v>700</v>
      </c>
      <c r="M36" s="165" t="s">
        <v>186</v>
      </c>
      <c r="N36" s="165" t="s">
        <v>187</v>
      </c>
      <c r="O36" s="165" t="s">
        <v>188</v>
      </c>
      <c r="P36" s="165" t="s">
        <v>623</v>
      </c>
      <c r="Q36" s="165" t="s">
        <v>624</v>
      </c>
      <c r="R36" s="207"/>
      <c r="S36" s="209"/>
    </row>
    <row r="37" spans="1:19" ht="12" x14ac:dyDescent="0.25">
      <c r="A37" s="166">
        <v>2024</v>
      </c>
      <c r="B37" s="79" t="s">
        <v>338</v>
      </c>
      <c r="C37" s="168">
        <v>46.827872999999997</v>
      </c>
      <c r="D37" s="168">
        <v>417.66152099999999</v>
      </c>
      <c r="E37" s="168">
        <v>3.1785700000000001</v>
      </c>
      <c r="F37" s="168">
        <v>9.9981170000000006</v>
      </c>
      <c r="G37" s="168">
        <v>5.0698980000000002</v>
      </c>
      <c r="H37" s="168">
        <v>3.2620930000000001</v>
      </c>
      <c r="I37" s="168">
        <v>393.89860499999998</v>
      </c>
      <c r="J37" s="168">
        <v>161.065359</v>
      </c>
      <c r="K37" s="168">
        <v>84.644956999999991</v>
      </c>
      <c r="L37" s="168">
        <v>66.320779999999999</v>
      </c>
      <c r="M37" s="168">
        <v>56.205765999999997</v>
      </c>
      <c r="N37" s="168">
        <v>73.790087999999997</v>
      </c>
      <c r="O37" s="168">
        <v>3.2590000000000001E-2</v>
      </c>
      <c r="P37" s="169">
        <v>2021.6902059999998</v>
      </c>
      <c r="Q37" s="169">
        <v>1937.0452489999998</v>
      </c>
      <c r="R37" s="166">
        <v>2024</v>
      </c>
      <c r="S37" s="84" t="s">
        <v>536</v>
      </c>
    </row>
    <row r="38" spans="1:19" ht="12" x14ac:dyDescent="0.25">
      <c r="A38" s="167"/>
      <c r="B38" s="79" t="s">
        <v>339</v>
      </c>
      <c r="C38" s="168">
        <v>416.71599900000001</v>
      </c>
      <c r="D38" s="168">
        <v>453.07767000000001</v>
      </c>
      <c r="E38" s="168">
        <v>5.9170350000000003</v>
      </c>
      <c r="F38" s="168">
        <v>5.9013249999999999</v>
      </c>
      <c r="G38" s="168">
        <v>7.3631799999999998</v>
      </c>
      <c r="H38" s="168">
        <v>5.0264110000000004</v>
      </c>
      <c r="I38" s="168">
        <v>439.24049600000001</v>
      </c>
      <c r="J38" s="168">
        <v>163.104074</v>
      </c>
      <c r="K38" s="168">
        <v>96.494282000000013</v>
      </c>
      <c r="L38" s="168">
        <v>79.635614000000004</v>
      </c>
      <c r="M38" s="168">
        <v>37.686858000000001</v>
      </c>
      <c r="N38" s="168">
        <v>74.279253999999995</v>
      </c>
      <c r="O38" s="168">
        <v>3.7033999999999997E-2</v>
      </c>
      <c r="P38" s="169">
        <v>2116.0516259999999</v>
      </c>
      <c r="Q38" s="169">
        <v>2019.5573440000001</v>
      </c>
      <c r="R38" s="167"/>
      <c r="S38" s="84" t="s">
        <v>537</v>
      </c>
    </row>
    <row r="39" spans="1:19" ht="12" x14ac:dyDescent="0.25">
      <c r="A39" s="167"/>
      <c r="B39" s="79" t="s">
        <v>340</v>
      </c>
      <c r="C39" s="168">
        <v>62.008778</v>
      </c>
      <c r="D39" s="168">
        <v>466.68202000000002</v>
      </c>
      <c r="E39" s="168">
        <v>3.189479</v>
      </c>
      <c r="F39" s="168">
        <v>11.059284999999999</v>
      </c>
      <c r="G39" s="168">
        <v>6.8993950000000002</v>
      </c>
      <c r="H39" s="168">
        <v>65.789350999999996</v>
      </c>
      <c r="I39" s="168">
        <v>453.99565000000001</v>
      </c>
      <c r="J39" s="168">
        <v>150.14057399999999</v>
      </c>
      <c r="K39" s="168">
        <v>123.02219899999987</v>
      </c>
      <c r="L39" s="168">
        <v>74.026993000000004</v>
      </c>
      <c r="M39" s="168">
        <v>50.166052000000001</v>
      </c>
      <c r="N39" s="168">
        <v>89.454267999999999</v>
      </c>
      <c r="O39" s="168">
        <v>0</v>
      </c>
      <c r="P39" s="169">
        <v>1999.4646249999992</v>
      </c>
      <c r="Q39" s="169">
        <v>1876.4424259999994</v>
      </c>
      <c r="R39" s="167"/>
      <c r="S39" s="84" t="s">
        <v>538</v>
      </c>
    </row>
    <row r="40" spans="1:19" ht="12" x14ac:dyDescent="0.25">
      <c r="A40" s="167"/>
      <c r="B40" s="79" t="s">
        <v>341</v>
      </c>
      <c r="C40" s="168">
        <v>55.869728000000002</v>
      </c>
      <c r="D40" s="168">
        <v>484.36737599999998</v>
      </c>
      <c r="E40" s="168">
        <v>9.3433810000000008</v>
      </c>
      <c r="F40" s="168">
        <v>9.2439450000000001</v>
      </c>
      <c r="G40" s="168">
        <v>8.0057399999999994</v>
      </c>
      <c r="H40" s="168">
        <v>3.9683190000000002</v>
      </c>
      <c r="I40" s="168">
        <v>517.48810600000002</v>
      </c>
      <c r="J40" s="168">
        <v>165.064592</v>
      </c>
      <c r="K40" s="168">
        <v>96.009052999999923</v>
      </c>
      <c r="L40" s="168">
        <v>70.667685000000006</v>
      </c>
      <c r="M40" s="168">
        <v>39.919063999999999</v>
      </c>
      <c r="N40" s="168">
        <v>94.073791999999997</v>
      </c>
      <c r="O40" s="168">
        <v>0</v>
      </c>
      <c r="P40" s="169">
        <v>2688.9505559999989</v>
      </c>
      <c r="Q40" s="169">
        <v>2592.9415029999991</v>
      </c>
      <c r="R40" s="167"/>
      <c r="S40" s="84" t="s">
        <v>539</v>
      </c>
    </row>
    <row r="41" spans="1:19" s="87" customFormat="1" ht="9" customHeight="1" x14ac:dyDescent="0.25">
      <c r="A41" s="167"/>
      <c r="B41" s="79" t="s">
        <v>342</v>
      </c>
      <c r="C41" s="168">
        <v>55.086162999999999</v>
      </c>
      <c r="D41" s="168">
        <v>504.53339</v>
      </c>
      <c r="E41" s="168">
        <v>2.1836980000000001</v>
      </c>
      <c r="F41" s="168">
        <v>11.267852</v>
      </c>
      <c r="G41" s="168">
        <v>7.2259370000000001</v>
      </c>
      <c r="H41" s="168">
        <v>5.3567410000000004</v>
      </c>
      <c r="I41" s="168">
        <v>498.40687600000001</v>
      </c>
      <c r="J41" s="168">
        <v>158.12653399999999</v>
      </c>
      <c r="K41" s="168">
        <v>119.4450239999999</v>
      </c>
      <c r="L41" s="168">
        <v>65.024950000000004</v>
      </c>
      <c r="M41" s="168">
        <v>44.870789000000002</v>
      </c>
      <c r="N41" s="168">
        <v>101.389999</v>
      </c>
      <c r="O41" s="168">
        <v>0</v>
      </c>
      <c r="P41" s="169">
        <v>2494.5246819999988</v>
      </c>
      <c r="Q41" s="169">
        <v>2375.0796579999992</v>
      </c>
      <c r="R41" s="167"/>
      <c r="S41" s="84" t="s">
        <v>540</v>
      </c>
    </row>
    <row r="42" spans="1:19" ht="9" customHeight="1" x14ac:dyDescent="0.25">
      <c r="A42" s="167"/>
      <c r="B42" s="79" t="s">
        <v>343</v>
      </c>
      <c r="C42" s="168">
        <v>224.081636</v>
      </c>
      <c r="D42" s="168">
        <v>444.60429599999998</v>
      </c>
      <c r="E42" s="168">
        <v>2.8811520000000002</v>
      </c>
      <c r="F42" s="168">
        <v>9.2945519999999995</v>
      </c>
      <c r="G42" s="168">
        <v>8.0889170000000004</v>
      </c>
      <c r="H42" s="168">
        <v>4.9878439999999999</v>
      </c>
      <c r="I42" s="168">
        <v>457.34180300000003</v>
      </c>
      <c r="J42" s="168">
        <v>148.37955600000001</v>
      </c>
      <c r="K42" s="168">
        <v>80.892008999999959</v>
      </c>
      <c r="L42" s="168">
        <v>66.379178999999993</v>
      </c>
      <c r="M42" s="168">
        <v>40.349159999999998</v>
      </c>
      <c r="N42" s="168">
        <v>93.475441000000004</v>
      </c>
      <c r="O42" s="168">
        <v>5.0391999999999999E-2</v>
      </c>
      <c r="P42" s="169">
        <v>2032.643013000001</v>
      </c>
      <c r="Q42" s="169">
        <v>1951.7510040000009</v>
      </c>
      <c r="R42" s="167"/>
      <c r="S42" s="84" t="s">
        <v>541</v>
      </c>
    </row>
    <row r="43" spans="1:19" ht="9" customHeight="1" x14ac:dyDescent="0.25">
      <c r="A43" s="167"/>
      <c r="B43" s="79" t="s">
        <v>344</v>
      </c>
      <c r="C43" s="168">
        <v>326.31982399999998</v>
      </c>
      <c r="D43" s="168">
        <v>464.76489900000001</v>
      </c>
      <c r="E43" s="168">
        <v>3.3805879999999999</v>
      </c>
      <c r="F43" s="168">
        <v>7.2374770000000002</v>
      </c>
      <c r="G43" s="168">
        <v>10.315224000000001</v>
      </c>
      <c r="H43" s="168">
        <v>5.0578320000000003</v>
      </c>
      <c r="I43" s="168">
        <v>457.81438800000001</v>
      </c>
      <c r="J43" s="168">
        <v>143.426354</v>
      </c>
      <c r="K43" s="168">
        <v>112.15708600000009</v>
      </c>
      <c r="L43" s="168">
        <v>52.724516000000001</v>
      </c>
      <c r="M43" s="168">
        <v>49.911879999999996</v>
      </c>
      <c r="N43" s="168">
        <v>103.054383</v>
      </c>
      <c r="O43" s="168">
        <v>0</v>
      </c>
      <c r="P43" s="169">
        <v>2971.2974910000021</v>
      </c>
      <c r="Q43" s="169">
        <v>2859.1404050000019</v>
      </c>
      <c r="R43" s="167"/>
      <c r="S43" s="84" t="s">
        <v>542</v>
      </c>
    </row>
    <row r="44" spans="1:19" ht="9" customHeight="1" x14ac:dyDescent="0.25">
      <c r="A44" s="167"/>
      <c r="B44" s="79" t="s">
        <v>345</v>
      </c>
      <c r="C44" s="168">
        <v>56.493744</v>
      </c>
      <c r="D44" s="168">
        <v>374.52617299999997</v>
      </c>
      <c r="E44" s="168">
        <v>3.979301</v>
      </c>
      <c r="F44" s="168">
        <v>7.6961339999999998</v>
      </c>
      <c r="G44" s="168">
        <v>6.9700839999999999</v>
      </c>
      <c r="H44" s="168">
        <v>4.2949859999999997</v>
      </c>
      <c r="I44" s="168">
        <v>492.605253</v>
      </c>
      <c r="J44" s="168">
        <v>120.1516</v>
      </c>
      <c r="K44" s="168">
        <v>99.376608999999931</v>
      </c>
      <c r="L44" s="168">
        <v>55.866903000000001</v>
      </c>
      <c r="M44" s="168">
        <v>29.191122</v>
      </c>
      <c r="N44" s="168">
        <v>55.840614000000002</v>
      </c>
      <c r="O44" s="168">
        <v>2.4600000000000002E-4</v>
      </c>
      <c r="P44" s="169">
        <v>2219.551829</v>
      </c>
      <c r="Q44" s="169">
        <v>2120.1752200000001</v>
      </c>
      <c r="R44" s="167"/>
      <c r="S44" s="84" t="s">
        <v>543</v>
      </c>
    </row>
    <row r="45" spans="1:19" ht="12" x14ac:dyDescent="0.25">
      <c r="A45" s="167"/>
      <c r="B45" s="79" t="s">
        <v>346</v>
      </c>
      <c r="C45" s="168">
        <v>52.397036999999997</v>
      </c>
      <c r="D45" s="168">
        <v>481.79903999999999</v>
      </c>
      <c r="E45" s="168">
        <v>2.7966129999999998</v>
      </c>
      <c r="F45" s="168">
        <v>7.8580180000000004</v>
      </c>
      <c r="G45" s="168">
        <v>7.523028</v>
      </c>
      <c r="H45" s="168">
        <v>4.0244559999999998</v>
      </c>
      <c r="I45" s="168">
        <v>809.90300300000001</v>
      </c>
      <c r="J45" s="168">
        <v>147.051164</v>
      </c>
      <c r="K45" s="168">
        <v>70.151106999999968</v>
      </c>
      <c r="L45" s="168">
        <v>77.663405999999995</v>
      </c>
      <c r="M45" s="168">
        <v>46.796494000000003</v>
      </c>
      <c r="N45" s="168">
        <v>59.879492999999997</v>
      </c>
      <c r="O45" s="168">
        <v>0</v>
      </c>
      <c r="P45" s="169">
        <v>2007.1043590000002</v>
      </c>
      <c r="Q45" s="169">
        <v>1936.9532520000002</v>
      </c>
      <c r="R45" s="167"/>
      <c r="S45" s="84" t="s">
        <v>544</v>
      </c>
    </row>
    <row r="46" spans="1:19" ht="12" x14ac:dyDescent="0.25">
      <c r="A46" s="167"/>
      <c r="B46" s="79" t="s">
        <v>347</v>
      </c>
      <c r="C46" s="168">
        <v>73.616398000000004</v>
      </c>
      <c r="D46" s="168">
        <v>540.55579899999998</v>
      </c>
      <c r="E46" s="168">
        <v>3.0672510000000002</v>
      </c>
      <c r="F46" s="168">
        <v>8.3132529999999996</v>
      </c>
      <c r="G46" s="168">
        <v>8.0437740000000009</v>
      </c>
      <c r="H46" s="168">
        <v>6.057029</v>
      </c>
      <c r="I46" s="168">
        <v>542.79677000000004</v>
      </c>
      <c r="J46" s="168">
        <v>170.47654</v>
      </c>
      <c r="K46" s="168">
        <v>114.20216000000008</v>
      </c>
      <c r="L46" s="168">
        <v>89.264852000000005</v>
      </c>
      <c r="M46" s="168">
        <v>70.487888999999996</v>
      </c>
      <c r="N46" s="168">
        <v>75.693406999999993</v>
      </c>
      <c r="O46" s="168">
        <v>8.1000000000000004E-5</v>
      </c>
      <c r="P46" s="169">
        <v>2656.0971960000002</v>
      </c>
      <c r="Q46" s="169">
        <v>2541.8950359999999</v>
      </c>
      <c r="R46" s="167"/>
      <c r="S46" s="84" t="s">
        <v>545</v>
      </c>
    </row>
    <row r="47" spans="1:19" ht="12" x14ac:dyDescent="0.25">
      <c r="A47" s="167"/>
      <c r="B47" s="79" t="s">
        <v>348</v>
      </c>
      <c r="C47" s="168">
        <v>603.95083099999999</v>
      </c>
      <c r="D47" s="168">
        <v>479.42823700000002</v>
      </c>
      <c r="E47" s="168">
        <v>2.6503230000000002</v>
      </c>
      <c r="F47" s="168">
        <v>9.1044769999999993</v>
      </c>
      <c r="G47" s="168">
        <v>7.5814849999999998</v>
      </c>
      <c r="H47" s="168">
        <v>5.3656870000000003</v>
      </c>
      <c r="I47" s="168">
        <v>515.02496599999995</v>
      </c>
      <c r="J47" s="168">
        <v>160.43813900000001</v>
      </c>
      <c r="K47" s="168">
        <v>102.62600099999987</v>
      </c>
      <c r="L47" s="168">
        <v>88.448847999999998</v>
      </c>
      <c r="M47" s="168">
        <v>44.819406000000001</v>
      </c>
      <c r="N47" s="168">
        <v>103.113815</v>
      </c>
      <c r="O47" s="168">
        <v>1.6864000000000001E-2</v>
      </c>
      <c r="P47" s="169">
        <v>1911.7638410000006</v>
      </c>
      <c r="Q47" s="169">
        <v>1809.137840000001</v>
      </c>
      <c r="R47" s="167"/>
      <c r="S47" s="84" t="s">
        <v>546</v>
      </c>
    </row>
    <row r="48" spans="1:19" ht="12" x14ac:dyDescent="0.25">
      <c r="A48" s="167"/>
      <c r="B48" s="79" t="s">
        <v>349</v>
      </c>
      <c r="C48" s="168">
        <v>58.077154</v>
      </c>
      <c r="D48" s="168">
        <v>444.46169600000002</v>
      </c>
      <c r="E48" s="168">
        <v>3.6238920000000001</v>
      </c>
      <c r="F48" s="168">
        <v>4.937894</v>
      </c>
      <c r="G48" s="168">
        <v>10.548667999999999</v>
      </c>
      <c r="H48" s="168">
        <v>3.341539</v>
      </c>
      <c r="I48" s="168">
        <v>467.068085</v>
      </c>
      <c r="J48" s="168">
        <v>145.068094</v>
      </c>
      <c r="K48" s="168">
        <v>120.40195399999999</v>
      </c>
      <c r="L48" s="168">
        <v>63.005178000000001</v>
      </c>
      <c r="M48" s="168">
        <v>34.957366999999998</v>
      </c>
      <c r="N48" s="168">
        <v>81.329547000000005</v>
      </c>
      <c r="O48" s="168">
        <v>6.9196999999999995E-2</v>
      </c>
      <c r="P48" s="169">
        <v>2248.0843890000006</v>
      </c>
      <c r="Q48" s="169">
        <v>2127.6824350000006</v>
      </c>
      <c r="R48" s="167"/>
      <c r="S48" s="84" t="s">
        <v>547</v>
      </c>
    </row>
    <row r="49" spans="1:21" ht="12" x14ac:dyDescent="0.25">
      <c r="A49" s="167"/>
      <c r="B49" s="79"/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79"/>
      <c r="Q49" s="79"/>
      <c r="R49" s="167"/>
    </row>
    <row r="50" spans="1:21" ht="12" x14ac:dyDescent="0.25">
      <c r="A50" s="166">
        <v>2025</v>
      </c>
      <c r="B50" s="79" t="s">
        <v>338</v>
      </c>
      <c r="C50" s="168">
        <v>435.287508</v>
      </c>
      <c r="D50" s="168">
        <v>429.61464699999999</v>
      </c>
      <c r="E50" s="168">
        <v>3.9464600000000001</v>
      </c>
      <c r="F50" s="168">
        <v>5.2622229999999997</v>
      </c>
      <c r="G50" s="168">
        <v>6.7463420000000003</v>
      </c>
      <c r="H50" s="168">
        <v>4.6991399999999999</v>
      </c>
      <c r="I50" s="168">
        <v>494.62816500000002</v>
      </c>
      <c r="J50" s="168">
        <v>138.90224599999999</v>
      </c>
      <c r="K50" s="168">
        <v>98.387372999999897</v>
      </c>
      <c r="L50" s="168">
        <v>61.039172000000001</v>
      </c>
      <c r="M50" s="168">
        <v>43.831702</v>
      </c>
      <c r="N50" s="168">
        <v>61.822290000000002</v>
      </c>
      <c r="O50" s="168">
        <v>0.13128799999999999</v>
      </c>
      <c r="P50" s="169">
        <v>2072.0681</v>
      </c>
      <c r="Q50" s="169">
        <v>1973.6807269999997</v>
      </c>
      <c r="R50" s="166">
        <v>2025</v>
      </c>
      <c r="S50" s="84" t="s">
        <v>536</v>
      </c>
      <c r="U50" s="86"/>
    </row>
    <row r="51" spans="1:21" ht="12" x14ac:dyDescent="0.25">
      <c r="A51" s="167"/>
      <c r="B51" s="79" t="s">
        <v>339</v>
      </c>
      <c r="C51" s="168">
        <v>251.30807300000001</v>
      </c>
      <c r="D51" s="168">
        <v>510.648709</v>
      </c>
      <c r="E51" s="168">
        <v>3.3575840000000001</v>
      </c>
      <c r="F51" s="168">
        <v>5.4490230000000004</v>
      </c>
      <c r="G51" s="168">
        <v>8.1219560000000008</v>
      </c>
      <c r="H51" s="168">
        <v>5.5673110000000001</v>
      </c>
      <c r="I51" s="168">
        <v>518.52844000000005</v>
      </c>
      <c r="J51" s="168">
        <v>153.00164599999999</v>
      </c>
      <c r="K51" s="168">
        <v>117.07989300000001</v>
      </c>
      <c r="L51" s="168">
        <v>76.991298999999998</v>
      </c>
      <c r="M51" s="168">
        <v>35.801428999999999</v>
      </c>
      <c r="N51" s="168">
        <v>82.695740000000001</v>
      </c>
      <c r="O51" s="168">
        <v>1.5377999999999999E-2</v>
      </c>
      <c r="P51" s="169">
        <v>2363.6648710000013</v>
      </c>
      <c r="Q51" s="169">
        <v>2246.5849780000012</v>
      </c>
      <c r="R51" s="167"/>
      <c r="S51" s="84" t="s">
        <v>537</v>
      </c>
    </row>
    <row r="52" spans="1:21" ht="12" x14ac:dyDescent="0.25">
      <c r="A52" s="167"/>
      <c r="B52" s="79" t="s">
        <v>340</v>
      </c>
      <c r="C52" s="168">
        <v>54.903841999999997</v>
      </c>
      <c r="D52" s="168">
        <v>528.75968699999999</v>
      </c>
      <c r="E52" s="168">
        <v>4.515784</v>
      </c>
      <c r="F52" s="168">
        <v>7.1720819999999996</v>
      </c>
      <c r="G52" s="168">
        <v>7.7086870000000003</v>
      </c>
      <c r="H52" s="168">
        <v>6.0015000000000001</v>
      </c>
      <c r="I52" s="168">
        <v>520.24012100000004</v>
      </c>
      <c r="J52" s="168">
        <v>167.89990499999999</v>
      </c>
      <c r="K52" s="168">
        <v>118.13332200000018</v>
      </c>
      <c r="L52" s="168">
        <v>75.941004000000007</v>
      </c>
      <c r="M52" s="168">
        <v>42.064822999999997</v>
      </c>
      <c r="N52" s="168">
        <v>81.281924000000004</v>
      </c>
      <c r="O52" s="168">
        <v>3.326E-3</v>
      </c>
      <c r="P52" s="169">
        <v>2132.8617460000005</v>
      </c>
      <c r="Q52" s="169">
        <v>2014.7284240000001</v>
      </c>
      <c r="R52" s="167"/>
      <c r="S52" s="84" t="s">
        <v>538</v>
      </c>
    </row>
    <row r="53" spans="1:21" ht="12" x14ac:dyDescent="0.25">
      <c r="A53" s="167"/>
      <c r="B53" s="79" t="s">
        <v>341</v>
      </c>
      <c r="C53" s="168">
        <v>548.25286800000003</v>
      </c>
      <c r="D53" s="168">
        <v>474.94618800000001</v>
      </c>
      <c r="E53" s="168">
        <v>2.5597850000000002</v>
      </c>
      <c r="F53" s="168">
        <v>8.2400450000000003</v>
      </c>
      <c r="G53" s="168">
        <v>8.8553540000000002</v>
      </c>
      <c r="H53" s="168">
        <v>6.4452990000000003</v>
      </c>
      <c r="I53" s="168">
        <v>538.53034400000001</v>
      </c>
      <c r="J53" s="168">
        <v>150.797977</v>
      </c>
      <c r="K53" s="168">
        <v>97.53238599999996</v>
      </c>
      <c r="L53" s="168">
        <v>82.664573000000004</v>
      </c>
      <c r="M53" s="168">
        <v>31.335834999999999</v>
      </c>
      <c r="N53" s="168">
        <v>83.540066999999993</v>
      </c>
      <c r="O53" s="168">
        <v>1.5193E-2</v>
      </c>
      <c r="P53" s="169">
        <v>2264.9917959999998</v>
      </c>
      <c r="Q53" s="169">
        <v>2167.4594099999999</v>
      </c>
      <c r="R53" s="167"/>
      <c r="S53" s="84" t="s">
        <v>539</v>
      </c>
    </row>
    <row r="54" spans="1:21" ht="12" x14ac:dyDescent="0.25">
      <c r="A54" s="167"/>
      <c r="B54" s="79" t="s">
        <v>342</v>
      </c>
      <c r="C54" s="168">
        <v>465.88747100000001</v>
      </c>
      <c r="D54" s="168">
        <v>501.76178499999997</v>
      </c>
      <c r="E54" s="168">
        <v>3.04209</v>
      </c>
      <c r="F54" s="168">
        <v>9.5780740000000009</v>
      </c>
      <c r="G54" s="168">
        <v>9.2465089999999996</v>
      </c>
      <c r="H54" s="168">
        <v>6.1023480000000001</v>
      </c>
      <c r="I54" s="168">
        <v>891.126169</v>
      </c>
      <c r="J54" s="168">
        <v>174.38749300000001</v>
      </c>
      <c r="K54" s="168">
        <v>80.722333999999876</v>
      </c>
      <c r="L54" s="168">
        <v>83.797552999999994</v>
      </c>
      <c r="M54" s="168">
        <v>41.513634000000003</v>
      </c>
      <c r="N54" s="168">
        <v>77.023240999999999</v>
      </c>
      <c r="O54" s="168">
        <v>0</v>
      </c>
      <c r="P54" s="169">
        <v>2374.6976540000005</v>
      </c>
      <c r="Q54" s="169">
        <v>2293.9753200000005</v>
      </c>
      <c r="R54" s="167"/>
      <c r="S54" s="84" t="s">
        <v>540</v>
      </c>
    </row>
    <row r="55" spans="1:21" ht="12" x14ac:dyDescent="0.25">
      <c r="A55" s="167"/>
      <c r="B55" s="79" t="s">
        <v>343</v>
      </c>
      <c r="C55" s="168">
        <v>64.713596999999993</v>
      </c>
      <c r="D55" s="168">
        <v>477.984512</v>
      </c>
      <c r="E55" s="168">
        <v>2.3745639999999999</v>
      </c>
      <c r="F55" s="168">
        <v>5.3703419999999999</v>
      </c>
      <c r="G55" s="168">
        <v>9.4195860000000007</v>
      </c>
      <c r="H55" s="168">
        <v>9.4072709999999997</v>
      </c>
      <c r="I55" s="168">
        <v>443.294691</v>
      </c>
      <c r="J55" s="168">
        <v>170.63523799999999</v>
      </c>
      <c r="K55" s="168">
        <v>83.036111000000062</v>
      </c>
      <c r="L55" s="168">
        <v>83.524349999999998</v>
      </c>
      <c r="M55" s="168">
        <v>32.992820999999999</v>
      </c>
      <c r="N55" s="168">
        <v>105.731803</v>
      </c>
      <c r="O55" s="168">
        <v>0</v>
      </c>
      <c r="P55" s="169">
        <v>2220.021154</v>
      </c>
      <c r="Q55" s="169">
        <v>2136.9850430000001</v>
      </c>
      <c r="R55" s="167"/>
      <c r="S55" s="84" t="s">
        <v>541</v>
      </c>
    </row>
    <row r="56" spans="1:21" ht="12" x14ac:dyDescent="0.25">
      <c r="A56" s="167"/>
      <c r="B56" s="79" t="s">
        <v>344</v>
      </c>
      <c r="C56" s="168">
        <v>575.72888699999999</v>
      </c>
      <c r="D56" s="168">
        <v>511.709047</v>
      </c>
      <c r="E56" s="168">
        <v>2.2239789999999999</v>
      </c>
      <c r="F56" s="168">
        <v>9.7028339999999993</v>
      </c>
      <c r="G56" s="168">
        <v>8.0086659999999998</v>
      </c>
      <c r="H56" s="168">
        <v>4.9844229999999996</v>
      </c>
      <c r="I56" s="168">
        <v>508.70832899999999</v>
      </c>
      <c r="J56" s="168">
        <v>164.29045199999999</v>
      </c>
      <c r="K56" s="168">
        <v>111.35338099999986</v>
      </c>
      <c r="L56" s="168">
        <v>71.456771000000003</v>
      </c>
      <c r="M56" s="168">
        <v>40.537548999999999</v>
      </c>
      <c r="N56" s="168">
        <v>85.283323999999993</v>
      </c>
      <c r="O56" s="168">
        <v>0</v>
      </c>
      <c r="P56" s="169">
        <v>2474.5364630000013</v>
      </c>
      <c r="Q56" s="169">
        <v>2363.1830820000014</v>
      </c>
      <c r="R56" s="167"/>
      <c r="S56" s="84" t="s">
        <v>542</v>
      </c>
    </row>
    <row r="57" spans="1:21" ht="12" x14ac:dyDescent="0.25">
      <c r="A57" s="167"/>
      <c r="B57" s="79" t="s">
        <v>345</v>
      </c>
      <c r="C57" s="168">
        <v>409.46308900000002</v>
      </c>
      <c r="D57" s="168">
        <v>282.22405800000001</v>
      </c>
      <c r="E57" s="168">
        <v>1.6953879999999999</v>
      </c>
      <c r="F57" s="168">
        <v>6.6091769999999999</v>
      </c>
      <c r="G57" s="168">
        <v>6.3326830000000003</v>
      </c>
      <c r="H57" s="168">
        <v>2.8006639999999998</v>
      </c>
      <c r="I57" s="168">
        <v>453.43050899999997</v>
      </c>
      <c r="J57" s="168">
        <v>132.21904699999999</v>
      </c>
      <c r="K57" s="168">
        <v>94.651420999999729</v>
      </c>
      <c r="L57" s="168">
        <v>67.085533999999996</v>
      </c>
      <c r="M57" s="168">
        <v>20.954118999999999</v>
      </c>
      <c r="N57" s="168">
        <v>57.527476</v>
      </c>
      <c r="O57" s="168">
        <v>0</v>
      </c>
      <c r="P57" s="169">
        <v>1984.9885669999994</v>
      </c>
      <c r="Q57" s="169">
        <v>1890.3371459999998</v>
      </c>
      <c r="R57" s="167"/>
      <c r="S57" s="84" t="s">
        <v>543</v>
      </c>
    </row>
    <row r="58" spans="1:21" ht="12" x14ac:dyDescent="0.25">
      <c r="A58" s="167"/>
      <c r="B58" s="79" t="s">
        <v>346</v>
      </c>
      <c r="C58" s="168">
        <v>228.23291</v>
      </c>
      <c r="D58" s="168">
        <v>448.94903799999997</v>
      </c>
      <c r="E58" s="168">
        <v>2.1272419999999999</v>
      </c>
      <c r="F58" s="168">
        <v>19.455342000000002</v>
      </c>
      <c r="G58" s="168">
        <v>10.462755</v>
      </c>
      <c r="H58" s="168">
        <v>4.4071389999999999</v>
      </c>
      <c r="I58" s="168">
        <v>523.06596300000001</v>
      </c>
      <c r="J58" s="168">
        <v>164.57441800000001</v>
      </c>
      <c r="K58" s="168">
        <v>95.83804899999987</v>
      </c>
      <c r="L58" s="168">
        <v>79.613551000000001</v>
      </c>
      <c r="M58" s="168">
        <v>39.007527000000003</v>
      </c>
      <c r="N58" s="168">
        <v>131.84084799999999</v>
      </c>
      <c r="O58" s="168">
        <v>0</v>
      </c>
      <c r="P58" s="169">
        <v>2551.4669610000001</v>
      </c>
      <c r="Q58" s="169">
        <v>2455.6289120000001</v>
      </c>
      <c r="R58" s="167"/>
      <c r="S58" s="84" t="s">
        <v>544</v>
      </c>
    </row>
    <row r="59" spans="1:21" ht="12" x14ac:dyDescent="0.25">
      <c r="A59" s="167"/>
      <c r="B59" s="79" t="s">
        <v>347</v>
      </c>
      <c r="C59" s="168">
        <v>80.228382999999994</v>
      </c>
      <c r="D59" s="168">
        <v>531.10040700000002</v>
      </c>
      <c r="E59" s="168">
        <v>1.9818720000000001</v>
      </c>
      <c r="F59" s="168">
        <v>10.79842</v>
      </c>
      <c r="G59" s="168">
        <v>10.119408</v>
      </c>
      <c r="H59" s="168">
        <v>7.3966000000000003</v>
      </c>
      <c r="I59" s="168">
        <v>597.53046900000004</v>
      </c>
      <c r="J59" s="168">
        <v>187.16091399999999</v>
      </c>
      <c r="K59" s="168">
        <v>102.09849300000005</v>
      </c>
      <c r="L59" s="168">
        <v>93.165515999999997</v>
      </c>
      <c r="M59" s="168">
        <v>34.717317999999999</v>
      </c>
      <c r="N59" s="168">
        <v>86.260600999999994</v>
      </c>
      <c r="O59" s="168">
        <v>9.7099999999999997E-4</v>
      </c>
      <c r="P59" s="169">
        <v>2147.507861</v>
      </c>
      <c r="Q59" s="169">
        <v>2045.4093679999999</v>
      </c>
      <c r="R59" s="167"/>
      <c r="S59" s="84" t="s">
        <v>545</v>
      </c>
    </row>
    <row r="60" spans="1:21" ht="12" x14ac:dyDescent="0.25">
      <c r="A60" s="167"/>
      <c r="B60" s="79" t="s">
        <v>348</v>
      </c>
      <c r="C60" s="168">
        <v>76.048184000000006</v>
      </c>
      <c r="D60" s="168">
        <v>434.975461</v>
      </c>
      <c r="E60" s="168">
        <v>2.7136740000000001</v>
      </c>
      <c r="F60" s="168">
        <v>8.110697</v>
      </c>
      <c r="G60" s="168">
        <v>7.3773039999999996</v>
      </c>
      <c r="H60" s="168">
        <v>5.0774480000000004</v>
      </c>
      <c r="I60" s="168">
        <v>562.46415000000002</v>
      </c>
      <c r="J60" s="168">
        <v>200.60179099999999</v>
      </c>
      <c r="K60" s="168">
        <v>98.823281000000122</v>
      </c>
      <c r="L60" s="168">
        <v>76.300496999999993</v>
      </c>
      <c r="M60" s="168">
        <v>35.494207000000003</v>
      </c>
      <c r="N60" s="168">
        <v>88.510587000000001</v>
      </c>
      <c r="O60" s="168">
        <v>6.7000000000000002E-4</v>
      </c>
      <c r="P60" s="169">
        <v>1743.5735009999987</v>
      </c>
      <c r="Q60" s="169">
        <v>1644.7502199999985</v>
      </c>
      <c r="R60" s="167"/>
      <c r="S60" s="84" t="s">
        <v>546</v>
      </c>
    </row>
    <row r="61" spans="1:21" ht="12.6" thickBot="1" x14ac:dyDescent="0.3">
      <c r="A61" s="167"/>
      <c r="B61" s="79" t="s">
        <v>349</v>
      </c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9"/>
      <c r="Q61" s="169"/>
      <c r="R61" s="167"/>
      <c r="S61" s="84" t="s">
        <v>547</v>
      </c>
    </row>
    <row r="62" spans="1:21" ht="21" customHeight="1" thickBot="1" x14ac:dyDescent="0.25">
      <c r="A62" s="206" t="s">
        <v>162</v>
      </c>
      <c r="B62" s="206" t="s">
        <v>163</v>
      </c>
      <c r="C62" s="165" t="s">
        <v>548</v>
      </c>
      <c r="D62" s="165" t="s">
        <v>549</v>
      </c>
      <c r="E62" s="165" t="s">
        <v>550</v>
      </c>
      <c r="F62" s="165" t="s">
        <v>551</v>
      </c>
      <c r="G62" s="165" t="s">
        <v>552</v>
      </c>
      <c r="H62" s="165" t="s">
        <v>183</v>
      </c>
      <c r="I62" s="165" t="s">
        <v>553</v>
      </c>
      <c r="J62" s="165" t="s">
        <v>554</v>
      </c>
      <c r="K62" s="165" t="s">
        <v>698</v>
      </c>
      <c r="L62" s="165" t="s">
        <v>701</v>
      </c>
      <c r="M62" s="165" t="s">
        <v>555</v>
      </c>
      <c r="N62" s="165" t="s">
        <v>556</v>
      </c>
      <c r="O62" s="165" t="s">
        <v>557</v>
      </c>
      <c r="P62" s="165" t="s">
        <v>625</v>
      </c>
      <c r="Q62" s="165" t="s">
        <v>626</v>
      </c>
      <c r="R62" s="206" t="s">
        <v>533</v>
      </c>
      <c r="S62" s="208" t="s">
        <v>520</v>
      </c>
    </row>
    <row r="63" spans="1:21" ht="12" customHeight="1" thickBot="1" x14ac:dyDescent="0.3">
      <c r="A63" s="207"/>
      <c r="B63" s="207"/>
      <c r="C63" s="210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2"/>
      <c r="R63" s="207"/>
      <c r="S63" s="209"/>
    </row>
    <row r="64" spans="1:21" ht="12" x14ac:dyDescent="0.25">
      <c r="A64" s="167"/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</row>
    <row r="65" spans="1:18" ht="12" x14ac:dyDescent="0.25">
      <c r="A65" s="167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</row>
    <row r="66" spans="1:18" ht="12" x14ac:dyDescent="0.25">
      <c r="A66" s="167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</row>
    <row r="67" spans="1:18" ht="24" customHeight="1" x14ac:dyDescent="0.25">
      <c r="A67" s="202" t="s">
        <v>635</v>
      </c>
      <c r="B67" s="203"/>
      <c r="C67" s="204" t="s">
        <v>636</v>
      </c>
      <c r="D67" s="204"/>
      <c r="E67" s="79"/>
      <c r="F67" s="79"/>
      <c r="G67" s="213" t="s">
        <v>699</v>
      </c>
      <c r="H67" s="213"/>
      <c r="I67" s="213"/>
      <c r="J67" s="79"/>
      <c r="K67" s="79"/>
      <c r="L67" s="79"/>
      <c r="M67" s="79"/>
      <c r="N67" s="79"/>
      <c r="O67" s="79"/>
      <c r="P67" s="79"/>
      <c r="Q67" s="79"/>
      <c r="R67" s="79"/>
    </row>
    <row r="68" spans="1:18" ht="24.6" customHeight="1" x14ac:dyDescent="0.25">
      <c r="A68" s="202" t="s">
        <v>637</v>
      </c>
      <c r="B68" s="203"/>
      <c r="C68" s="204" t="s">
        <v>638</v>
      </c>
      <c r="D68" s="204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</row>
  </sheetData>
  <mergeCells count="28"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João Baião</cp:lastModifiedBy>
  <dcterms:created xsi:type="dcterms:W3CDTF">2007-07-18T08:17:35Z</dcterms:created>
  <dcterms:modified xsi:type="dcterms:W3CDTF">2026-01-05T17:22:17Z</dcterms:modified>
</cp:coreProperties>
</file>